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Q:\IG pfleg Angehörige\NewsHomepage\"/>
    </mc:Choice>
  </mc:AlternateContent>
  <bookViews>
    <workbookView xWindow="0" yWindow="0" windowWidth="20490" windowHeight="7620" firstSheet="1" activeTab="1"/>
  </bookViews>
  <sheets>
    <sheet name="neu" sheetId="2" r:id="rId1"/>
    <sheet name="Planung Info-Points" sheetId="5" r:id="rId2"/>
    <sheet name="Tabelle1" sheetId="8" r:id="rId3"/>
    <sheet name="aktueller Stand Zuteilung" sheetId="6" r:id="rId4"/>
    <sheet name="Feiertage Zuteilung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7" l="1"/>
  <c r="M66" i="5"/>
  <c r="H7" i="7"/>
  <c r="H5" i="7" s="1"/>
  <c r="E7" i="6" s="1"/>
  <c r="C5" i="6"/>
  <c r="C7" i="6"/>
  <c r="C6" i="6"/>
  <c r="C4" i="6"/>
  <c r="A15" i="7"/>
  <c r="A14" i="7"/>
  <c r="A13" i="7"/>
  <c r="A12" i="7"/>
  <c r="A11" i="7"/>
  <c r="A10" i="7"/>
  <c r="A9" i="7"/>
  <c r="A8" i="7"/>
  <c r="A7" i="7"/>
  <c r="A6" i="7"/>
  <c r="A5" i="7"/>
  <c r="A4" i="7"/>
  <c r="A3" i="7"/>
  <c r="C8" i="6" l="1"/>
  <c r="D7" i="6"/>
  <c r="H3" i="7"/>
  <c r="E4" i="6" s="1"/>
  <c r="H6" i="7"/>
  <c r="E6" i="6" s="1"/>
  <c r="D6" i="6" s="1"/>
  <c r="H4" i="7"/>
  <c r="E5" i="6" s="1"/>
  <c r="D5" i="6" s="1"/>
  <c r="E8" i="6" l="1"/>
  <c r="D4" i="6"/>
  <c r="D8" i="6" s="1"/>
</calcChain>
</file>

<file path=xl/sharedStrings.xml><?xml version="1.0" encoding="utf-8"?>
<sst xmlns="http://schemas.openxmlformats.org/spreadsheetml/2006/main" count="1379" uniqueCount="302">
  <si>
    <t>Service Center</t>
  </si>
  <si>
    <t>Mögliche Termine</t>
  </si>
  <si>
    <t>Nicht mögliche Termine</t>
  </si>
  <si>
    <t>Fixe Termine 2019</t>
  </si>
  <si>
    <t>Räumlichkeiten</t>
  </si>
  <si>
    <t>Öffnungszeiten</t>
  </si>
  <si>
    <t>Rückmeldungen zu Terminen</t>
  </si>
  <si>
    <t>SC Amstetten</t>
  </si>
  <si>
    <r>
      <rPr>
        <b/>
        <sz val="11"/>
        <color theme="1"/>
        <rFont val="Calibri"/>
        <family val="2"/>
        <scheme val="minor"/>
      </rPr>
      <t>Dienstag und Donnerstag</t>
    </r>
    <r>
      <rPr>
        <sz val="11"/>
        <color theme="1"/>
        <rFont val="Calibri"/>
        <family val="2"/>
        <scheme val="minor"/>
      </rPr>
      <t xml:space="preserve"> (vorbehaltlich der Änderungen der Sprechtagszeiten der PVA) </t>
    </r>
  </si>
  <si>
    <t xml:space="preserve">Montag bis Donnerstag
 07:30 - 14:30 Uhr
Freitag 
 07:30 - 12:00 Uhr  </t>
  </si>
  <si>
    <t>SC Baden</t>
  </si>
  <si>
    <t>Jeden 3. Dienstag im Monat 8-14 Uhr</t>
  </si>
  <si>
    <t>Sprechtagszimmer 1</t>
  </si>
  <si>
    <t>Montag bis Donnerstag
07:30 - 14:30 Uhr
Freitag
07:30 - 12:00 Uhr</t>
  </si>
  <si>
    <t>SC Bruck/Leitha</t>
  </si>
  <si>
    <t>Mittwochs 11:00 – 14:30;
Donnerstags 08:00 – 12:00</t>
  </si>
  <si>
    <t>Alle anderen Zeiten sind bereits mit Sprechtagen oder
med. Begutachtungen blockiert.</t>
  </si>
  <si>
    <t>SC Gänserndorf</t>
  </si>
  <si>
    <t>montags, dienstags, donnerstags ab 13:00 Uhr</t>
  </si>
  <si>
    <t>vormittags (vor 13:00 Uhr)</t>
  </si>
  <si>
    <t>Montag bis Donnerstag
 07:30 - 14:30 Uhr
Freitag
 07:30 - 12:00 Uhr</t>
  </si>
  <si>
    <t>SC Gmünd</t>
  </si>
  <si>
    <t>kein Wunschtermin genannt</t>
  </si>
  <si>
    <t>Montags (zweimal jährlich und alle zwei Monate), 
dienstags und donnerstags</t>
  </si>
  <si>
    <t>SC Hollabrunn</t>
  </si>
  <si>
    <t>Montag (7:30 bis 14:30) und Freitag (7:30 bis 12:00)</t>
  </si>
  <si>
    <t>Montag bis Donnerstag
07:30 - 14:30 Uhr 
Freitag
07:30 - 12:00 Uhr</t>
  </si>
  <si>
    <t>SC Horn</t>
  </si>
  <si>
    <t xml:space="preserve">Montag, Mittwoch (13:00 bis 14:30) und Dienstag (12:00 bis 14:30) </t>
  </si>
  <si>
    <t>SC Klosterneuburg</t>
  </si>
  <si>
    <t>wie im Piloten beibehalten werden (Freitag 1 Mal pro Monat)</t>
  </si>
  <si>
    <t xml:space="preserve">
Freitag, 09:00 - 11:00 Uhr</t>
  </si>
  <si>
    <t xml:space="preserve">Montag bis Donnerstag
07:30 - 14:30 Uhr
Freitag
07:30 - 12:00 Uhr </t>
  </si>
  <si>
    <t>SC Korneuburg</t>
  </si>
  <si>
    <t xml:space="preserve">Dienstags </t>
  </si>
  <si>
    <t xml:space="preserve">Räumlichkeiten des Kontrollarztes </t>
  </si>
  <si>
    <t xml:space="preserve">Montag bis Donnerstag
 07:30 - 14:30 Uhr
Freitag
 07:30 - 12:00 Uhr </t>
  </si>
  <si>
    <t>Termin am 17.03.2020 Änderung erbeten auf 10:00 - 12:00 Uhr</t>
  </si>
  <si>
    <t>SC Krems</t>
  </si>
  <si>
    <t>jeder 3. Freitag im Monat von 09:00 bis 11:00 Uhr, wie im Piloten beibehalten</t>
  </si>
  <si>
    <t xml:space="preserve">
Feitag, 09:00 - 11:00 Uhr</t>
  </si>
  <si>
    <t xml:space="preserve">"Gästebüro" </t>
  </si>
  <si>
    <t>SC Lilienfeld</t>
  </si>
  <si>
    <t>Dienstags, Freitags (keine Abendzeiten) - wie im Piloten beibehalten</t>
  </si>
  <si>
    <t>jeder 2. Dienstag 16:30 - 18:30 und
jeder 4. Freitag 09:00 - 11:00</t>
  </si>
  <si>
    <t xml:space="preserve">Montag bis Donnerstag
 07:30 - 14:30 Uhr 
Freitag
 07:30 - 12:00 Uhr  </t>
  </si>
  <si>
    <t>SC Mistelbach</t>
  </si>
  <si>
    <t>mittwochs, donnerstags</t>
  </si>
  <si>
    <t>SC Mödling</t>
  </si>
  <si>
    <t>jeder 2./3./4. Mittwoch im Monat;
donnerstags</t>
  </si>
  <si>
    <t>jeder 1. Mittwoch im Monat</t>
  </si>
  <si>
    <t>SC Neunkirchen</t>
  </si>
  <si>
    <t>Dienstags, donnerstags ab 12:00 Uhr</t>
  </si>
  <si>
    <t>SC Pöchlarn</t>
  </si>
  <si>
    <t>dienstags, donnerstags (wenn kein PVA-Sprechtag ist)</t>
  </si>
  <si>
    <t>alle 14 Tage ist die PVA donnerstags im Haus</t>
  </si>
  <si>
    <t>SC Scheibbs</t>
  </si>
  <si>
    <t>Montags 7:30 - 14.30 Uhr 
Freitags 7:30 – 12:00 Uhr</t>
  </si>
  <si>
    <t>kontrollärztl. Dienststelle samt 
Wartebereich frei verfügbar</t>
  </si>
  <si>
    <t>SC Schwechat</t>
  </si>
  <si>
    <t>donnerstags</t>
  </si>
  <si>
    <t>montags, dienstags, mittwochs, freitags</t>
  </si>
  <si>
    <t>SC St. Pölten</t>
  </si>
  <si>
    <t>jeder 1. Dienstag 18:00 - 20:00 und jeder 3. Freitag 09:00 -11:00; 
wie im Piloten beibehalten</t>
  </si>
  <si>
    <t xml:space="preserve">jeder 1. Dienstag 18:00 - 20:00 und 
jeder 3. Freitag 09:00 -11:00 </t>
  </si>
  <si>
    <t>SC Stockerau</t>
  </si>
  <si>
    <t>Montags, mittwochs, freitags</t>
  </si>
  <si>
    <t>SC Tulln</t>
  </si>
  <si>
    <t>jeder 2. Mittwoch immer 13:00 - 15:00 Uhr; wie im Piloten beibehalten</t>
  </si>
  <si>
    <t>jeder 2. Mittwoch
immer 13:00 - 15:00 Uhr</t>
  </si>
  <si>
    <t>SC Waidhofen/Thaya</t>
  </si>
  <si>
    <t>nicht genannt</t>
  </si>
  <si>
    <t>mittwochs, donnerstags, montags (alle zwei Monate)</t>
  </si>
  <si>
    <t xml:space="preserve"> SC Waidhofen/Ybbs</t>
  </si>
  <si>
    <t>Montags und donnerstags</t>
  </si>
  <si>
    <t xml:space="preserve">Montag bis Donnerstag
07:30 - 14:30 Uhr
Freitag
07:30 - 12:00 Uhr  </t>
  </si>
  <si>
    <t>SC Wr. Neustadt</t>
  </si>
  <si>
    <t>jeden 2. Dienstag im Monat (auch möglich: jeden 4. Dienstag/Monat)</t>
  </si>
  <si>
    <t>jeden Mo/Mi und Fr, jeden 1. + 3.  Dienstag im Monat, 
Do im Frühjahr und Herbst</t>
  </si>
  <si>
    <t xml:space="preserve">Montag bis Donnerstag
 07:30 - 14:30 Uhr
Freitag
 07:30 - 12:00 Uhr  </t>
  </si>
  <si>
    <t>SC Zwettl</t>
  </si>
  <si>
    <t>Montags, mittwochs, donnerstags</t>
  </si>
  <si>
    <t>Anmerkung:</t>
  </si>
  <si>
    <t>Info-Points Zuteilung 2021</t>
  </si>
  <si>
    <t>Service-Center Amstetten</t>
  </si>
  <si>
    <t>Service-Center Baden</t>
  </si>
  <si>
    <t>Service-Center Bruck an der Leitha</t>
  </si>
  <si>
    <t>Beratungstage</t>
  </si>
  <si>
    <t>Datum</t>
  </si>
  <si>
    <t>Zeit</t>
  </si>
  <si>
    <t>Ansprechpartner
DW</t>
  </si>
  <si>
    <t>durchführende Organisation</t>
  </si>
  <si>
    <t>ExpertIn</t>
  </si>
  <si>
    <t>Anmerkungen 
(z.B. wenn Organisationstausch + Begründung)</t>
  </si>
  <si>
    <t>Räumlichkeit</t>
  </si>
  <si>
    <t>jeden 1. Donnerstag</t>
  </si>
  <si>
    <t>12.00 - 14:00</t>
  </si>
  <si>
    <t>Frau Gerlinde Kern
0101
Frau Margit Baumgartner
0111</t>
  </si>
  <si>
    <t>Caritas</t>
  </si>
  <si>
    <t>Gabriele Nemeth</t>
  </si>
  <si>
    <t>abgesagt Covid</t>
  </si>
  <si>
    <t>PVA Sprechtagsraum, Anzengruberstraße 8, 3300 Amstetten</t>
  </si>
  <si>
    <t>jeden 3. Dienstag</t>
  </si>
  <si>
    <t>Frau Christine Hajek
0211</t>
  </si>
  <si>
    <t>Hilfswerk</t>
  </si>
  <si>
    <t>Gazica Martina</t>
  </si>
  <si>
    <t>1. Stock
Sprechtagszimmer 1</t>
  </si>
  <si>
    <t>jeden 1. Mittwoch</t>
  </si>
  <si>
    <t>Herr Marc Bauer
0301</t>
  </si>
  <si>
    <t>entfällt</t>
  </si>
  <si>
    <t>1. Stock
Zimmer 01-13</t>
  </si>
  <si>
    <t>Volkshilfe</t>
  </si>
  <si>
    <t>Uta Leber</t>
  </si>
  <si>
    <t>Monica Schwertberger</t>
  </si>
  <si>
    <t>Tamara Aigner Rumpl</t>
  </si>
  <si>
    <t>Antonino Veronika</t>
  </si>
  <si>
    <t>Evica Martinovic</t>
  </si>
  <si>
    <t>Hedi Ritt</t>
  </si>
  <si>
    <t>MonicaSchwertberger</t>
  </si>
  <si>
    <t>Service-Center Gänserndorf</t>
  </si>
  <si>
    <t>Service-Center Gmünd</t>
  </si>
  <si>
    <t>Service-Center Hollabrunn</t>
  </si>
  <si>
    <t>Jeden 1. Dienstag</t>
  </si>
  <si>
    <t>13:00 bis 15:00</t>
  </si>
  <si>
    <t>Herr Sigfried Vock
0501
Herr Dietmar Reichel
0511</t>
  </si>
  <si>
    <t>Klaudia Rapp</t>
  </si>
  <si>
    <t xml:space="preserve">1. Stock, 
Büro (PVA-Sprechtag) Umfahrungsstraße Nord 3 
2230 Gänserndorf </t>
  </si>
  <si>
    <t>Jeden 1. Mittwoch</t>
  </si>
  <si>
    <t>Herr Wolfgang Ebert
0601</t>
  </si>
  <si>
    <t>1. Stock
Zimmer 01-07</t>
  </si>
  <si>
    <t xml:space="preserve">jeden 4. Montag </t>
  </si>
  <si>
    <t>Markus Stangl
0713</t>
  </si>
  <si>
    <t>Heide-Maria Ley</t>
  </si>
  <si>
    <t>EG
Zimmer 09
(Räumlichkeiten des Medizinischen Dienstes)</t>
  </si>
  <si>
    <t>Claudia Rathmanner</t>
  </si>
  <si>
    <t>Gerlinde Oberbauer</t>
  </si>
  <si>
    <t>Pfingstmontag</t>
  </si>
  <si>
    <t>Service-Center Horn</t>
  </si>
  <si>
    <t>Service-Center Klosterneuburg</t>
  </si>
  <si>
    <t>Service-Center Korneuburg</t>
  </si>
  <si>
    <t>jede 4. Dienstag</t>
  </si>
  <si>
    <t>Herr Herbert Jordan
0801</t>
  </si>
  <si>
    <t>jeden 4. Freitag</t>
  </si>
  <si>
    <t xml:space="preserve">09:00 - 11:00 </t>
  </si>
  <si>
    <t>Herr Erich Hofer
2301
Herr Michael Klenkhart
2311</t>
  </si>
  <si>
    <t>wie Pilot
Sprechtagszimmer</t>
  </si>
  <si>
    <t>10:00 - 12:00</t>
  </si>
  <si>
    <t>Herr Bernhard Rauner
0901</t>
  </si>
  <si>
    <t>EG
Zimmer 04.1
(Räumlichkeiten des Kontrollarztes)</t>
  </si>
  <si>
    <t>Tausch - Claudia Rathmanner verhindert</t>
  </si>
  <si>
    <t>09:00 - 11:00</t>
  </si>
  <si>
    <t>Monica schwertberger</t>
  </si>
  <si>
    <t>Heide- Maria Ley</t>
  </si>
  <si>
    <t>übernimmt Klaudia Rapp</t>
  </si>
  <si>
    <t>Nationalfeiertag</t>
  </si>
  <si>
    <t>Hl. Abend</t>
  </si>
  <si>
    <t>Service-Center Krems</t>
  </si>
  <si>
    <t>Service-Center Lilienfeld</t>
  </si>
  <si>
    <t>Service-Center Mistelbach</t>
  </si>
  <si>
    <t>jeden 3. Freitag</t>
  </si>
  <si>
    <t>Herr Peter René, BA
1001</t>
  </si>
  <si>
    <t>PBZ St. Pölten</t>
  </si>
  <si>
    <t>Gudrun Schweitzer</t>
  </si>
  <si>
    <t>bitte als Ersatz bei Ausfällen der Caritas PBZ planen; abgesagt Covid</t>
  </si>
  <si>
    <t>1. Stock
Zimmer 01-20
(PVA Sprechtagszimmer)</t>
  </si>
  <si>
    <t xml:space="preserve">jeden 4. Freitag </t>
  </si>
  <si>
    <t>Frau Martina Schweidler
1101</t>
  </si>
  <si>
    <t>Andrea Pomberger</t>
  </si>
  <si>
    <t>1. Stock
Zimmer O1-10 bzw. O1-09</t>
  </si>
  <si>
    <t>jeden 2. Mittwoch</t>
  </si>
  <si>
    <t>Frau Michaela Erasim
1301</t>
  </si>
  <si>
    <t>1. Stock
Zimmer 01-20</t>
  </si>
  <si>
    <t>Übernahme von Caritas</t>
  </si>
  <si>
    <t>Andrea Urlaub</t>
  </si>
  <si>
    <t>anstatt Klaudia Rapp</t>
  </si>
  <si>
    <t>Pomberger Andrea</t>
  </si>
  <si>
    <t>Maria Empf.</t>
  </si>
  <si>
    <t>Service-Center Mödling</t>
  </si>
  <si>
    <t>Service-Center Neunkirchen</t>
  </si>
  <si>
    <t>Service-Center Pöchlarn</t>
  </si>
  <si>
    <t>jeden 4. Mittwoch</t>
  </si>
  <si>
    <t>Frau Elisabeth Gschiel
1401</t>
  </si>
  <si>
    <t>Sisi Ramesch</t>
  </si>
  <si>
    <t>1. Obergeschoß
Zimmer 01-28</t>
  </si>
  <si>
    <t>jeder 1. Donnerstag</t>
  </si>
  <si>
    <t>Herr Mario Kirner
1501</t>
  </si>
  <si>
    <t>EG
Zimmer 21</t>
  </si>
  <si>
    <t>jeden 4. Dienstag</t>
  </si>
  <si>
    <t>Herr Andreas Marzi
1201</t>
  </si>
  <si>
    <t>Gabi Nemeth</t>
  </si>
  <si>
    <t>EG 
PVA-Sprechtagsraum</t>
  </si>
  <si>
    <t>Tausch wegen U</t>
  </si>
  <si>
    <t>Veronika Antonino</t>
  </si>
  <si>
    <t>Service-Center Scheibbs</t>
  </si>
  <si>
    <t>Service-Center Schwechat</t>
  </si>
  <si>
    <t>Service-Center St. Pölten</t>
  </si>
  <si>
    <t>Herr Martin Gassner
1901</t>
  </si>
  <si>
    <t>EG
kontrollärtzliche Dienstelle</t>
  </si>
  <si>
    <t>jeden 2. Donnerstag</t>
  </si>
  <si>
    <t>EG
Zimmer 09
(Kontrollärztliche Ordination)</t>
  </si>
  <si>
    <t>jeden 1. Dienstag</t>
  </si>
  <si>
    <t>Herr Martin Trattner
1801</t>
  </si>
  <si>
    <t>wie Pilot
Raum der Krebshilfe, (Kremser Landstraße 3, 3100 - St. Pölten)</t>
  </si>
  <si>
    <t>Gudrun krank</t>
  </si>
  <si>
    <t>Christi H.</t>
  </si>
  <si>
    <t>Sissy Ramesch</t>
  </si>
  <si>
    <t>Geabriele Nemeth</t>
  </si>
  <si>
    <t>Urlaub Gudrun Schweitzer</t>
  </si>
  <si>
    <t>Service-Center Stockerau</t>
  </si>
  <si>
    <t>Service-Center Tulln</t>
  </si>
  <si>
    <t>Service-Center Waidhofen an der Thaya</t>
  </si>
  <si>
    <t>EG
Zimmer 09
(Räumlichkeiten des Kontrollarztes)</t>
  </si>
  <si>
    <t>13:00-15:00</t>
  </si>
  <si>
    <t>Herr Peter Tikale
2001</t>
  </si>
  <si>
    <t>Monika kann nicht, Übernahme Heide-Maria Ley; abgesagt Covid</t>
  </si>
  <si>
    <t>1. Stock
Zimmer 01-15</t>
  </si>
  <si>
    <t>jeden 2. Freitag</t>
  </si>
  <si>
    <t>EG
Zimmer 11, Raiffeisenpromenade 2E/1b, 3830 Waidhofen an der Thaya</t>
  </si>
  <si>
    <t>entällt</t>
  </si>
  <si>
    <t>Service-Center Waidhofen an der Ybbs</t>
  </si>
  <si>
    <t>Service-Center Wr. Neustadt</t>
  </si>
  <si>
    <t>Service-Center Zwettl</t>
  </si>
  <si>
    <t>jeden 2. Montag</t>
  </si>
  <si>
    <t>entfällt wegen Lock down</t>
  </si>
  <si>
    <t>PVA Sprechtagsraum</t>
  </si>
  <si>
    <t>jeden 2. Dienstag</t>
  </si>
  <si>
    <t>Frau Ilse Klein
2201</t>
  </si>
  <si>
    <t>2.Stock
Zimmer 2-03</t>
  </si>
  <si>
    <t>jeden 3. Mittwoch</t>
  </si>
  <si>
    <t>Herr David Pollak
2401</t>
  </si>
  <si>
    <t>EG 
Zimmer 10</t>
  </si>
  <si>
    <t>Elisabeth Ramesch</t>
  </si>
  <si>
    <t>kurzfristige Übernahme Caritas Wien von 12.00-12.45 Uhr, aufgrund Covid-Impfung Gazica, Antonino, Leber</t>
  </si>
  <si>
    <t>Gazica verhindert</t>
  </si>
  <si>
    <t>(wegen Urlaub)</t>
  </si>
  <si>
    <t xml:space="preserve">Antonino Veronika </t>
  </si>
  <si>
    <t>aktueller Stand Zuteilung zu den Organisationen</t>
  </si>
  <si>
    <t>Organisation</t>
  </si>
  <si>
    <t>aktueller Stand</t>
  </si>
  <si>
    <t>noch fehlend</t>
  </si>
  <si>
    <t>Gesamt</t>
  </si>
  <si>
    <t>Hilfswerk NÖ</t>
  </si>
  <si>
    <t>Volkshilfe NÖ</t>
  </si>
  <si>
    <t>Summe gesamt:</t>
  </si>
  <si>
    <t>Feiertage/Ferien 2021</t>
  </si>
  <si>
    <t>Zuteilungsschlüssel</t>
  </si>
  <si>
    <t>KW</t>
  </si>
  <si>
    <t>Wochentag</t>
  </si>
  <si>
    <t>Feiertage</t>
  </si>
  <si>
    <t xml:space="preserve">Dienstleister </t>
  </si>
  <si>
    <t xml:space="preserve">% </t>
  </si>
  <si>
    <t>Anzahl Info-Points</t>
  </si>
  <si>
    <t>FR</t>
  </si>
  <si>
    <t>01.01.2020</t>
  </si>
  <si>
    <t>Neujahr</t>
  </si>
  <si>
    <t xml:space="preserve">Caritas </t>
  </si>
  <si>
    <t>MI</t>
  </si>
  <si>
    <t>06.01.2020</t>
  </si>
  <si>
    <t>Heilige Drei Könige</t>
  </si>
  <si>
    <t xml:space="preserve">Hilfswerk NÖ </t>
  </si>
  <si>
    <t>Fr</t>
  </si>
  <si>
    <t>Karfreitag</t>
  </si>
  <si>
    <t xml:space="preserve">Volkshilfe NÖ </t>
  </si>
  <si>
    <t>Mo</t>
  </si>
  <si>
    <t>Ostermontag</t>
  </si>
  <si>
    <t>NÖ PBZ</t>
  </si>
  <si>
    <t>Sa</t>
  </si>
  <si>
    <t>01.05.2020</t>
  </si>
  <si>
    <t>Staatsfeiertag</t>
  </si>
  <si>
    <t>entfallene</t>
  </si>
  <si>
    <t>Do</t>
  </si>
  <si>
    <t>Christi Himmelfahrt</t>
  </si>
  <si>
    <t>Fronleichnarm</t>
  </si>
  <si>
    <t>So</t>
  </si>
  <si>
    <t>Maria Himmelfahrt</t>
  </si>
  <si>
    <t>Di</t>
  </si>
  <si>
    <t>26.10.2020</t>
  </si>
  <si>
    <t>01.11.2020</t>
  </si>
  <si>
    <t>Allerheiligen</t>
  </si>
  <si>
    <t>15.11.2020</t>
  </si>
  <si>
    <t>Leopoldi</t>
  </si>
  <si>
    <t>Mi</t>
  </si>
  <si>
    <t>08.12.2020</t>
  </si>
  <si>
    <t>Maria Empfängnis</t>
  </si>
  <si>
    <t>Wochentage</t>
  </si>
  <si>
    <t>Ferien</t>
  </si>
  <si>
    <t xml:space="preserve">24.12.2020 - 06.01.2021 </t>
  </si>
  <si>
    <t>Weihnachtsferien</t>
  </si>
  <si>
    <t>01.02.2021 - 06.02.2021</t>
  </si>
  <si>
    <t>Semesterferien</t>
  </si>
  <si>
    <t>27.03.2021 - 05.04.2021</t>
  </si>
  <si>
    <t>Osterferien</t>
  </si>
  <si>
    <t>22.05.2021 - 24.05.2021</t>
  </si>
  <si>
    <t>Pfingstferien</t>
  </si>
  <si>
    <t>03.07.2021 - 05.09.2021</t>
  </si>
  <si>
    <t>Sommerferien</t>
  </si>
  <si>
    <t>27.10.2021 - 31.10.2021</t>
  </si>
  <si>
    <t>Herbstferien</t>
  </si>
  <si>
    <t xml:space="preserve">24.12.2021 - 06.01.2022 </t>
  </si>
  <si>
    <t>Übernahme von Caritas, abgesagt Covid</t>
  </si>
  <si>
    <t>Covid Lockdown: 1.4 bis 2.5.2021</t>
  </si>
  <si>
    <t>Covid Lockdown: 1.1 bis 24-1.2021: Verländerung 26.12.2020 bis 07.02.2021. Info-Point geschlossen wegen 3. Lockdown mit anschl. Neuorganisation)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</si>
</sst>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4" tint="-0.249977111117893"/>
      <name val="Calibri"/>
      <family val="2"/>
      <scheme val="minor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4" fontId="0" fillId="0" borderId="5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14" fontId="0" fillId="0" borderId="8" xfId="0" applyNumberForma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/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25" xfId="0" applyBorder="1"/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right"/>
    </xf>
    <xf numFmtId="0" fontId="0" fillId="0" borderId="19" xfId="0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right"/>
    </xf>
    <xf numFmtId="14" fontId="6" fillId="0" borderId="0" xfId="0" applyNumberFormat="1" applyFont="1" applyAlignment="1">
      <alignment horizontal="left"/>
    </xf>
    <xf numFmtId="0" fontId="0" fillId="0" borderId="31" xfId="0" applyBorder="1" applyAlignment="1">
      <alignment horizontal="center"/>
    </xf>
    <xf numFmtId="0" fontId="7" fillId="0" borderId="29" xfId="0" applyFont="1" applyBorder="1" applyAlignment="1">
      <alignment vertical="center"/>
    </xf>
    <xf numFmtId="10" fontId="7" fillId="0" borderId="32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vertical="center"/>
    </xf>
    <xf numFmtId="10" fontId="7" fillId="0" borderId="26" xfId="0" applyNumberFormat="1" applyFont="1" applyBorder="1" applyAlignment="1">
      <alignment horizontal="right" vertical="center"/>
    </xf>
    <xf numFmtId="0" fontId="7" fillId="0" borderId="30" xfId="0" applyFont="1" applyBorder="1"/>
    <xf numFmtId="1" fontId="7" fillId="0" borderId="30" xfId="0" applyNumberFormat="1" applyFont="1" applyBorder="1"/>
    <xf numFmtId="0" fontId="7" fillId="0" borderId="17" xfId="0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18" xfId="0" applyFont="1" applyBorder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0" fillId="0" borderId="33" xfId="0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0" borderId="19" xfId="0" applyBorder="1"/>
    <xf numFmtId="0" fontId="6" fillId="6" borderId="35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6" xfId="0" applyBorder="1" applyAlignment="1">
      <alignment horizontal="left"/>
    </xf>
    <xf numFmtId="0" fontId="6" fillId="0" borderId="16" xfId="0" applyFont="1" applyBorder="1" applyAlignment="1">
      <alignment horizontal="center"/>
    </xf>
    <xf numFmtId="14" fontId="0" fillId="0" borderId="36" xfId="0" applyNumberFormat="1" applyBorder="1" applyAlignment="1">
      <alignment horizontal="left"/>
    </xf>
    <xf numFmtId="0" fontId="6" fillId="6" borderId="16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10" fontId="7" fillId="0" borderId="37" xfId="0" applyNumberFormat="1" applyFont="1" applyBorder="1" applyAlignment="1">
      <alignment horizontal="right"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16" fontId="0" fillId="0" borderId="1" xfId="0" applyNumberForma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6" fillId="6" borderId="28" xfId="0" applyFont="1" applyFill="1" applyBorder="1" applyAlignment="1">
      <alignment horizontal="left"/>
    </xf>
    <xf numFmtId="164" fontId="7" fillId="0" borderId="30" xfId="0" applyNumberFormat="1" applyFont="1" applyBorder="1"/>
    <xf numFmtId="0" fontId="12" fillId="0" borderId="5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17" fontId="0" fillId="0" borderId="5" xfId="0" applyNumberFormat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</cellXfs>
  <cellStyles count="1">
    <cellStyle name="Standard" xfId="0" builtinId="0"/>
  </cellStyles>
  <dxfs count="120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</border>
    </dxf>
    <dxf>
      <font>
        <color theme="4" tint="-0.249977111117893"/>
      </font>
      <numFmt numFmtId="19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numFmt numFmtId="0" formatCode="General"/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medium">
          <color indexed="64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>
        <top style="medium">
          <color indexed="64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justify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elle1" displayName="Tabelle1" ref="F2:H8" totalsRowCount="1" headerRowDxfId="119" dataDxfId="118" totalsRowDxfId="116" tableBorderDxfId="117" totalsRowBorderDxfId="115">
  <tableColumns count="3">
    <tableColumn id="1" name="Dienstleister " totalsRowLabel="Summe gesamt:" dataDxfId="114" totalsRowDxfId="113"/>
    <tableColumn id="3" name="% " dataDxfId="112" totalsRowDxfId="111"/>
    <tableColumn id="6" name="Anzahl Info-Points" totalsRowFunction="custom" dataDxfId="110" totalsRowDxfId="109">
      <totalsRowFormula>COUNT('Planung Info-Points'!B6:B17,'Planung Info-Points'!B22:B33,'Planung Info-Points'!B38:B49,'Planung Info-Points'!B54:B65,'Planung Info-Points'!B70:B81,'Planung Info-Points'!B86:B97,'Planung Info-Points'!B102:B113,'Planung Info-Points'!B118:B129,'Planung Info-Points'!L118:L129,'Planung Info-Points'!L102:L113,'Planung Info-Points'!L86:L97,'Planung Info-Points'!L70:L81,'Planung Info-Points'!L54:L65,'Planung Info-Points'!L38:L49,'Planung Info-Points'!L22:L33,'Planung Info-Points'!L6:L17,'Planung Info-Points'!V6:V17,'Planung Info-Points'!V22:V33,'Planung Info-Points'!V38:V49,'Planung Info-Points'!V54:V65,'Planung Info-Points'!V70:V81,'Planung Info-Points'!V86:V97,'Planung Info-Points'!V102:V113,'Planung Info-Points'!V118:V129)</totalsRow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2:D15" totalsRowShown="0" headerRowDxfId="108" headerRowBorderDxfId="107" tableBorderDxfId="106">
  <tableColumns count="4">
    <tableColumn id="1" name="KW" dataDxfId="105">
      <calculatedColumnFormula>WEEKNUM(Tabelle2[[#This Row],[Datum]],2)</calculatedColumnFormula>
    </tableColumn>
    <tableColumn id="2" name="Wochentag" dataDxfId="104"/>
    <tableColumn id="3" name="Datum" dataDxfId="103"/>
    <tableColumn id="4" name="Feiertage" dataDxfId="102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elle25" displayName="Tabelle25" ref="B18:D25" totalsRowShown="0" headerRowDxfId="101" headerRowBorderDxfId="100" tableBorderDxfId="99">
  <tableColumns count="3">
    <tableColumn id="1" name="Wochentage" dataDxfId="98"/>
    <tableColumn id="2" name="Datum" dataDxfId="97"/>
    <tableColumn id="3" name="Ferien" dataDxfId="96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B7" sqref="B7"/>
    </sheetView>
  </sheetViews>
  <sheetFormatPr baseColWidth="10" defaultColWidth="11.42578125" defaultRowHeight="15" x14ac:dyDescent="0.25"/>
  <cols>
    <col min="1" max="1" width="21" bestFit="1" customWidth="1"/>
    <col min="2" max="2" width="70.140625" bestFit="1" customWidth="1"/>
    <col min="3" max="3" width="50.85546875" customWidth="1"/>
    <col min="4" max="4" width="31.28515625" customWidth="1"/>
    <col min="5" max="5" width="21.5703125" customWidth="1"/>
    <col min="6" max="6" width="15.7109375" customWidth="1"/>
    <col min="7" max="7" width="55.8554687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75" x14ac:dyDescent="0.25">
      <c r="A2" s="3" t="s">
        <v>7</v>
      </c>
      <c r="B2" s="4" t="s">
        <v>8</v>
      </c>
      <c r="C2" s="5"/>
      <c r="D2" s="5"/>
      <c r="E2" s="5"/>
      <c r="F2" s="4" t="s">
        <v>9</v>
      </c>
      <c r="G2" s="2"/>
    </row>
    <row r="3" spans="1:7" ht="75" x14ac:dyDescent="0.25">
      <c r="A3" s="3" t="s">
        <v>10</v>
      </c>
      <c r="B3" s="4" t="s">
        <v>11</v>
      </c>
      <c r="C3" s="5"/>
      <c r="D3" s="5"/>
      <c r="E3" s="5" t="s">
        <v>12</v>
      </c>
      <c r="F3" s="4" t="s">
        <v>13</v>
      </c>
      <c r="G3" s="2"/>
    </row>
    <row r="4" spans="1:7" ht="75" x14ac:dyDescent="0.25">
      <c r="A4" s="3" t="s">
        <v>14</v>
      </c>
      <c r="B4" s="4" t="s">
        <v>15</v>
      </c>
      <c r="C4" s="4" t="s">
        <v>16</v>
      </c>
      <c r="D4" s="5"/>
      <c r="E4" s="5"/>
      <c r="F4" s="4" t="s">
        <v>13</v>
      </c>
      <c r="G4" s="2"/>
    </row>
    <row r="5" spans="1:7" ht="75" x14ac:dyDescent="0.25">
      <c r="A5" s="3" t="s">
        <v>17</v>
      </c>
      <c r="B5" s="5" t="s">
        <v>18</v>
      </c>
      <c r="C5" s="5" t="s">
        <v>19</v>
      </c>
      <c r="D5" s="5"/>
      <c r="E5" s="5"/>
      <c r="F5" s="4" t="s">
        <v>20</v>
      </c>
      <c r="G5" s="2"/>
    </row>
    <row r="6" spans="1:7" ht="75" x14ac:dyDescent="0.25">
      <c r="A6" s="3" t="s">
        <v>21</v>
      </c>
      <c r="B6" s="5" t="s">
        <v>22</v>
      </c>
      <c r="C6" s="4" t="s">
        <v>23</v>
      </c>
      <c r="D6" s="5"/>
      <c r="E6" s="5"/>
      <c r="F6" s="4" t="s">
        <v>20</v>
      </c>
      <c r="G6" s="2"/>
    </row>
    <row r="7" spans="1:7" ht="75" x14ac:dyDescent="0.25">
      <c r="A7" s="3" t="s">
        <v>24</v>
      </c>
      <c r="B7" s="5" t="s">
        <v>25</v>
      </c>
      <c r="C7" s="5"/>
      <c r="D7" s="5"/>
      <c r="E7" s="5"/>
      <c r="F7" s="4" t="s">
        <v>26</v>
      </c>
      <c r="G7" s="2"/>
    </row>
    <row r="8" spans="1:7" ht="75" x14ac:dyDescent="0.25">
      <c r="A8" s="3" t="s">
        <v>27</v>
      </c>
      <c r="B8" s="5" t="s">
        <v>28</v>
      </c>
      <c r="C8" s="5"/>
      <c r="D8" s="5"/>
      <c r="E8" s="5"/>
      <c r="F8" s="4" t="s">
        <v>20</v>
      </c>
      <c r="G8" s="2"/>
    </row>
    <row r="9" spans="1:7" ht="75" x14ac:dyDescent="0.25">
      <c r="A9" s="3" t="s">
        <v>29</v>
      </c>
      <c r="B9" s="4" t="s">
        <v>30</v>
      </c>
      <c r="C9" s="5"/>
      <c r="D9" s="4" t="s">
        <v>31</v>
      </c>
      <c r="E9" s="5"/>
      <c r="F9" s="4" t="s">
        <v>32</v>
      </c>
      <c r="G9" s="2"/>
    </row>
    <row r="10" spans="1:7" ht="75" x14ac:dyDescent="0.25">
      <c r="A10" s="3" t="s">
        <v>33</v>
      </c>
      <c r="B10" s="5" t="s">
        <v>34</v>
      </c>
      <c r="C10" s="5"/>
      <c r="D10" s="5"/>
      <c r="E10" s="5" t="s">
        <v>35</v>
      </c>
      <c r="F10" s="4" t="s">
        <v>36</v>
      </c>
      <c r="G10" s="2" t="s">
        <v>37</v>
      </c>
    </row>
    <row r="11" spans="1:7" ht="75" x14ac:dyDescent="0.25">
      <c r="A11" s="3" t="s">
        <v>38</v>
      </c>
      <c r="B11" s="5" t="s">
        <v>39</v>
      </c>
      <c r="C11" s="5"/>
      <c r="D11" s="4" t="s">
        <v>40</v>
      </c>
      <c r="E11" s="5" t="s">
        <v>41</v>
      </c>
      <c r="F11" s="4" t="s">
        <v>36</v>
      </c>
      <c r="G11" s="2"/>
    </row>
    <row r="12" spans="1:7" ht="75" x14ac:dyDescent="0.25">
      <c r="A12" s="3" t="s">
        <v>42</v>
      </c>
      <c r="B12" s="5" t="s">
        <v>43</v>
      </c>
      <c r="C12" s="5"/>
      <c r="D12" s="4" t="s">
        <v>44</v>
      </c>
      <c r="E12" s="5"/>
      <c r="F12" s="4" t="s">
        <v>45</v>
      </c>
      <c r="G12" s="2"/>
    </row>
    <row r="13" spans="1:7" ht="75" x14ac:dyDescent="0.25">
      <c r="A13" s="3" t="s">
        <v>46</v>
      </c>
      <c r="B13" s="5" t="s">
        <v>47</v>
      </c>
      <c r="C13" s="5"/>
      <c r="D13" s="5"/>
      <c r="E13" s="5"/>
      <c r="F13" s="4" t="s">
        <v>36</v>
      </c>
      <c r="G13" s="2"/>
    </row>
    <row r="14" spans="1:7" ht="75" x14ac:dyDescent="0.25">
      <c r="A14" s="3" t="s">
        <v>48</v>
      </c>
      <c r="B14" s="4" t="s">
        <v>49</v>
      </c>
      <c r="C14" s="5"/>
      <c r="D14" s="5" t="s">
        <v>50</v>
      </c>
      <c r="E14" s="5"/>
      <c r="F14" s="4" t="s">
        <v>20</v>
      </c>
      <c r="G14" s="2"/>
    </row>
    <row r="15" spans="1:7" ht="75" x14ac:dyDescent="0.25">
      <c r="A15" s="3" t="s">
        <v>51</v>
      </c>
      <c r="B15" s="5" t="s">
        <v>52</v>
      </c>
      <c r="C15" s="5"/>
      <c r="D15" s="5"/>
      <c r="E15" s="5"/>
      <c r="F15" s="4" t="s">
        <v>32</v>
      </c>
      <c r="G15" s="2"/>
    </row>
    <row r="16" spans="1:7" ht="75" x14ac:dyDescent="0.25">
      <c r="A16" s="3" t="s">
        <v>53</v>
      </c>
      <c r="B16" s="5" t="s">
        <v>54</v>
      </c>
      <c r="C16" s="5" t="s">
        <v>55</v>
      </c>
      <c r="D16" s="5"/>
      <c r="E16" s="5"/>
      <c r="F16" s="4" t="s">
        <v>36</v>
      </c>
      <c r="G16" s="2"/>
    </row>
    <row r="17" spans="1:7" ht="75" x14ac:dyDescent="0.25">
      <c r="A17" s="3" t="s">
        <v>56</v>
      </c>
      <c r="B17" s="4" t="s">
        <v>57</v>
      </c>
      <c r="C17" s="5"/>
      <c r="D17" s="5"/>
      <c r="E17" s="4" t="s">
        <v>58</v>
      </c>
      <c r="F17" s="4" t="s">
        <v>36</v>
      </c>
      <c r="G17" s="2"/>
    </row>
    <row r="18" spans="1:7" ht="75" x14ac:dyDescent="0.25">
      <c r="A18" s="3" t="s">
        <v>59</v>
      </c>
      <c r="B18" s="5" t="s">
        <v>60</v>
      </c>
      <c r="C18" s="5" t="s">
        <v>61</v>
      </c>
      <c r="D18" s="5"/>
      <c r="E18" s="5"/>
      <c r="F18" s="4" t="s">
        <v>32</v>
      </c>
      <c r="G18" s="2"/>
    </row>
    <row r="19" spans="1:7" ht="75" x14ac:dyDescent="0.25">
      <c r="A19" s="3" t="s">
        <v>62</v>
      </c>
      <c r="B19" s="4" t="s">
        <v>63</v>
      </c>
      <c r="C19" s="5"/>
      <c r="D19" s="4" t="s">
        <v>64</v>
      </c>
      <c r="E19" s="5"/>
      <c r="F19" s="4" t="s">
        <v>20</v>
      </c>
      <c r="G19" s="2"/>
    </row>
    <row r="20" spans="1:7" ht="75" x14ac:dyDescent="0.25">
      <c r="A20" s="3" t="s">
        <v>65</v>
      </c>
      <c r="B20" s="5" t="s">
        <v>66</v>
      </c>
      <c r="C20" s="5"/>
      <c r="D20" s="5"/>
      <c r="E20" s="5" t="s">
        <v>35</v>
      </c>
      <c r="F20" s="4" t="s">
        <v>32</v>
      </c>
      <c r="G20" s="2"/>
    </row>
    <row r="21" spans="1:7" ht="75" x14ac:dyDescent="0.25">
      <c r="A21" s="3" t="s">
        <v>67</v>
      </c>
      <c r="B21" s="4" t="s">
        <v>68</v>
      </c>
      <c r="C21" s="5"/>
      <c r="D21" s="4" t="s">
        <v>69</v>
      </c>
      <c r="E21" s="5"/>
      <c r="F21" s="4" t="s">
        <v>20</v>
      </c>
      <c r="G21" s="2"/>
    </row>
    <row r="22" spans="1:7" ht="75" x14ac:dyDescent="0.25">
      <c r="A22" s="3" t="s">
        <v>70</v>
      </c>
      <c r="B22" s="5" t="s">
        <v>71</v>
      </c>
      <c r="C22" s="5" t="s">
        <v>72</v>
      </c>
      <c r="D22" s="5"/>
      <c r="E22" s="5"/>
      <c r="F22" s="4" t="s">
        <v>13</v>
      </c>
      <c r="G22" s="2"/>
    </row>
    <row r="23" spans="1:7" ht="75" x14ac:dyDescent="0.25">
      <c r="A23" s="3" t="s">
        <v>73</v>
      </c>
      <c r="B23" s="5" t="s">
        <v>74</v>
      </c>
      <c r="C23" s="5"/>
      <c r="D23" s="5"/>
      <c r="E23" s="5"/>
      <c r="F23" s="4" t="s">
        <v>75</v>
      </c>
      <c r="G23" s="2"/>
    </row>
    <row r="24" spans="1:7" ht="75" x14ac:dyDescent="0.25">
      <c r="A24" s="3" t="s">
        <v>76</v>
      </c>
      <c r="B24" s="5" t="s">
        <v>77</v>
      </c>
      <c r="C24" s="4" t="s">
        <v>78</v>
      </c>
      <c r="D24" s="5"/>
      <c r="E24" s="5"/>
      <c r="F24" s="4" t="s">
        <v>79</v>
      </c>
      <c r="G24" s="2"/>
    </row>
    <row r="25" spans="1:7" ht="75" x14ac:dyDescent="0.25">
      <c r="A25" s="3" t="s">
        <v>80</v>
      </c>
      <c r="B25" s="5" t="s">
        <v>81</v>
      </c>
      <c r="C25" s="5"/>
      <c r="D25" s="5"/>
      <c r="E25" s="5"/>
      <c r="F25" s="4" t="s">
        <v>79</v>
      </c>
      <c r="G25" s="2"/>
    </row>
  </sheetData>
  <pageMargins left="0.7" right="0.7" top="0.78740157499999996" bottom="0.78740157499999996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2"/>
  <sheetViews>
    <sheetView tabSelected="1" zoomScale="130" zoomScaleNormal="130" workbookViewId="0">
      <selection activeCell="C1" sqref="C1"/>
    </sheetView>
  </sheetViews>
  <sheetFormatPr baseColWidth="10" defaultColWidth="11.42578125" defaultRowHeight="15" x14ac:dyDescent="0.25"/>
  <cols>
    <col min="1" max="1" width="18.85546875" style="6" bestFit="1" customWidth="1"/>
    <col min="2" max="3" width="17.140625" style="6" customWidth="1"/>
    <col min="4" max="7" width="23" style="6" customWidth="1"/>
    <col min="8" max="8" width="19" style="6" customWidth="1"/>
    <col min="9" max="9" width="17.140625" style="6" customWidth="1"/>
    <col min="10" max="10" width="11.42578125" style="6"/>
    <col min="11" max="13" width="17.140625" style="6" customWidth="1"/>
    <col min="14" max="14" width="23.5703125" style="6" customWidth="1"/>
    <col min="15" max="15" width="28.85546875" style="6" customWidth="1"/>
    <col min="16" max="17" width="21.85546875" style="6" customWidth="1"/>
    <col min="18" max="18" width="19.5703125" style="6" customWidth="1"/>
    <col min="19" max="19" width="17.140625" style="6" customWidth="1"/>
    <col min="20" max="20" width="11.42578125" style="6"/>
    <col min="21" max="23" width="17.140625" style="6" customWidth="1"/>
    <col min="24" max="24" width="16.85546875" style="6" customWidth="1"/>
    <col min="25" max="25" width="26.85546875" style="6" customWidth="1"/>
    <col min="26" max="26" width="23.42578125" style="6" customWidth="1"/>
    <col min="27" max="27" width="22.7109375" style="6" customWidth="1"/>
    <col min="28" max="28" width="17.140625" style="6" customWidth="1"/>
    <col min="29" max="16384" width="11.42578125" style="6"/>
  </cols>
  <sheetData>
    <row r="1" spans="1:30" x14ac:dyDescent="0.25">
      <c r="AD1" s="6" t="s">
        <v>82</v>
      </c>
    </row>
    <row r="2" spans="1:30" ht="26.25" x14ac:dyDescent="0.4">
      <c r="A2" s="95" t="s">
        <v>83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</row>
    <row r="3" spans="1:30" ht="15" customHeight="1" x14ac:dyDescent="0.3">
      <c r="A3" s="7"/>
    </row>
    <row r="4" spans="1:30" ht="19.5" thickBot="1" x14ac:dyDescent="0.3">
      <c r="A4" s="89" t="s">
        <v>84</v>
      </c>
      <c r="B4" s="90"/>
      <c r="C4" s="90"/>
      <c r="D4" s="90"/>
      <c r="E4" s="90"/>
      <c r="F4" s="90"/>
      <c r="G4" s="90"/>
      <c r="H4" s="90"/>
      <c r="I4" s="8"/>
      <c r="J4" s="9"/>
      <c r="K4" s="89" t="s">
        <v>85</v>
      </c>
      <c r="L4" s="90"/>
      <c r="M4" s="90"/>
      <c r="N4" s="90"/>
      <c r="O4" s="90"/>
      <c r="P4" s="90"/>
      <c r="Q4" s="90"/>
      <c r="R4" s="90"/>
      <c r="S4" s="9"/>
      <c r="T4" s="9"/>
      <c r="U4" s="89" t="s">
        <v>86</v>
      </c>
      <c r="V4" s="90"/>
      <c r="W4" s="90"/>
      <c r="X4" s="90"/>
      <c r="Y4" s="90"/>
      <c r="Z4" s="90"/>
      <c r="AA4" s="90"/>
      <c r="AB4" s="90"/>
    </row>
    <row r="5" spans="1:30" ht="63.75" thickBot="1" x14ac:dyDescent="0.3">
      <c r="A5" s="11" t="s">
        <v>87</v>
      </c>
      <c r="B5" s="12" t="s">
        <v>88</v>
      </c>
      <c r="C5" s="12" t="s">
        <v>89</v>
      </c>
      <c r="D5" s="12" t="s">
        <v>90</v>
      </c>
      <c r="E5" s="12" t="s">
        <v>91</v>
      </c>
      <c r="F5" s="12" t="s">
        <v>92</v>
      </c>
      <c r="G5" s="12" t="s">
        <v>93</v>
      </c>
      <c r="H5" s="12" t="s">
        <v>94</v>
      </c>
      <c r="I5" s="10"/>
      <c r="J5" s="9"/>
      <c r="K5" s="11" t="s">
        <v>87</v>
      </c>
      <c r="L5" s="12" t="s">
        <v>88</v>
      </c>
      <c r="M5" s="12" t="s">
        <v>89</v>
      </c>
      <c r="N5" s="12" t="s">
        <v>90</v>
      </c>
      <c r="O5" s="12" t="s">
        <v>91</v>
      </c>
      <c r="P5" s="12" t="s">
        <v>92</v>
      </c>
      <c r="Q5" s="12" t="s">
        <v>93</v>
      </c>
      <c r="R5" s="12" t="s">
        <v>94</v>
      </c>
      <c r="S5" s="10"/>
      <c r="T5" s="9"/>
      <c r="U5" s="11" t="s">
        <v>87</v>
      </c>
      <c r="V5" s="12" t="s">
        <v>88</v>
      </c>
      <c r="W5" s="12" t="s">
        <v>89</v>
      </c>
      <c r="X5" s="12" t="s">
        <v>90</v>
      </c>
      <c r="Y5" s="12" t="s">
        <v>91</v>
      </c>
      <c r="Z5" s="12" t="s">
        <v>92</v>
      </c>
      <c r="AA5" s="12" t="s">
        <v>93</v>
      </c>
      <c r="AB5" s="12" t="s">
        <v>94</v>
      </c>
    </row>
    <row r="6" spans="1:30" ht="15" customHeight="1" x14ac:dyDescent="0.25">
      <c r="A6" s="13" t="s">
        <v>95</v>
      </c>
      <c r="B6" s="14">
        <v>44203</v>
      </c>
      <c r="C6" s="21" t="s">
        <v>96</v>
      </c>
      <c r="D6" s="91" t="s">
        <v>97</v>
      </c>
      <c r="E6" s="21" t="s">
        <v>98</v>
      </c>
      <c r="F6" s="21" t="s">
        <v>99</v>
      </c>
      <c r="G6" s="85" t="s">
        <v>100</v>
      </c>
      <c r="H6" s="91" t="s">
        <v>101</v>
      </c>
      <c r="I6" s="15"/>
      <c r="J6" s="15"/>
      <c r="K6" s="82" t="s">
        <v>102</v>
      </c>
      <c r="L6" s="14">
        <v>44215</v>
      </c>
      <c r="M6" s="21" t="s">
        <v>96</v>
      </c>
      <c r="N6" s="91" t="s">
        <v>103</v>
      </c>
      <c r="O6" s="21" t="s">
        <v>104</v>
      </c>
      <c r="P6" s="21" t="s">
        <v>105</v>
      </c>
      <c r="Q6" s="21" t="s">
        <v>100</v>
      </c>
      <c r="R6" s="91" t="s">
        <v>106</v>
      </c>
      <c r="S6" s="15"/>
      <c r="T6" s="15"/>
      <c r="U6" s="82" t="s">
        <v>107</v>
      </c>
      <c r="V6" s="14">
        <v>44202</v>
      </c>
      <c r="W6" s="21" t="s">
        <v>96</v>
      </c>
      <c r="X6" s="91" t="s">
        <v>108</v>
      </c>
      <c r="Y6" s="21"/>
      <c r="Z6" s="21" t="s">
        <v>109</v>
      </c>
      <c r="AA6" s="21"/>
      <c r="AB6" s="91" t="s">
        <v>110</v>
      </c>
    </row>
    <row r="7" spans="1:30" x14ac:dyDescent="0.25">
      <c r="A7" s="16"/>
      <c r="B7" s="17">
        <v>44231</v>
      </c>
      <c r="C7" s="22" t="s">
        <v>96</v>
      </c>
      <c r="D7" s="92"/>
      <c r="E7" s="22" t="s">
        <v>98</v>
      </c>
      <c r="F7" s="22" t="s">
        <v>99</v>
      </c>
      <c r="G7" s="22" t="s">
        <v>100</v>
      </c>
      <c r="H7" s="92"/>
      <c r="I7" s="15"/>
      <c r="J7" s="15"/>
      <c r="K7" s="16"/>
      <c r="L7" s="17">
        <v>44243</v>
      </c>
      <c r="M7" s="22" t="s">
        <v>96</v>
      </c>
      <c r="N7" s="92"/>
      <c r="O7" s="22" t="s">
        <v>111</v>
      </c>
      <c r="P7" s="22" t="s">
        <v>112</v>
      </c>
      <c r="Q7" s="22"/>
      <c r="R7" s="92"/>
      <c r="S7" s="15"/>
      <c r="T7" s="15"/>
      <c r="U7" s="16"/>
      <c r="V7" s="17">
        <v>44230</v>
      </c>
      <c r="W7" s="22" t="s">
        <v>96</v>
      </c>
      <c r="X7" s="92"/>
      <c r="Y7" s="22" t="s">
        <v>104</v>
      </c>
      <c r="Z7" s="22" t="s">
        <v>113</v>
      </c>
      <c r="AA7" s="22" t="s">
        <v>100</v>
      </c>
      <c r="AB7" s="92"/>
    </row>
    <row r="8" spans="1:30" x14ac:dyDescent="0.25">
      <c r="A8" s="16"/>
      <c r="B8" s="17">
        <v>44259</v>
      </c>
      <c r="C8" s="22" t="s">
        <v>96</v>
      </c>
      <c r="D8" s="92"/>
      <c r="E8" s="22" t="s">
        <v>111</v>
      </c>
      <c r="F8" s="22" t="s">
        <v>114</v>
      </c>
      <c r="G8" s="22"/>
      <c r="H8" s="92"/>
      <c r="I8" s="15"/>
      <c r="J8" s="15"/>
      <c r="K8" s="16"/>
      <c r="L8" s="17">
        <v>44271</v>
      </c>
      <c r="M8" s="22" t="s">
        <v>96</v>
      </c>
      <c r="N8" s="92"/>
      <c r="O8" s="22" t="s">
        <v>104</v>
      </c>
      <c r="P8" s="22" t="s">
        <v>105</v>
      </c>
      <c r="Q8" s="22"/>
      <c r="R8" s="92"/>
      <c r="S8" s="15"/>
      <c r="T8" s="15"/>
      <c r="U8" s="16"/>
      <c r="V8" s="17">
        <v>44258</v>
      </c>
      <c r="W8" s="22" t="s">
        <v>96</v>
      </c>
      <c r="X8" s="92"/>
      <c r="Y8" s="22" t="s">
        <v>104</v>
      </c>
      <c r="Z8" s="22" t="s">
        <v>113</v>
      </c>
      <c r="AA8" s="22"/>
      <c r="AB8" s="92"/>
    </row>
    <row r="9" spans="1:30" x14ac:dyDescent="0.25">
      <c r="A9" s="16"/>
      <c r="B9" s="17">
        <v>44287</v>
      </c>
      <c r="C9" s="22" t="s">
        <v>96</v>
      </c>
      <c r="D9" s="92"/>
      <c r="E9" s="22" t="s">
        <v>98</v>
      </c>
      <c r="F9" s="22" t="s">
        <v>99</v>
      </c>
      <c r="G9" s="86" t="s">
        <v>100</v>
      </c>
      <c r="H9" s="92"/>
      <c r="I9" s="15"/>
      <c r="J9" s="15"/>
      <c r="K9" s="16"/>
      <c r="L9" s="17">
        <v>44306</v>
      </c>
      <c r="M9" s="22" t="s">
        <v>96</v>
      </c>
      <c r="N9" s="92"/>
      <c r="O9" s="22" t="s">
        <v>111</v>
      </c>
      <c r="P9" s="22" t="s">
        <v>115</v>
      </c>
      <c r="Q9" s="86" t="s">
        <v>100</v>
      </c>
      <c r="R9" s="92"/>
      <c r="S9" s="15"/>
      <c r="T9" s="15"/>
      <c r="U9" s="16"/>
      <c r="V9" s="17">
        <v>44293</v>
      </c>
      <c r="W9" s="22" t="s">
        <v>96</v>
      </c>
      <c r="X9" s="92"/>
      <c r="Y9" s="22" t="s">
        <v>104</v>
      </c>
      <c r="Z9" s="22" t="s">
        <v>113</v>
      </c>
      <c r="AA9" s="86" t="s">
        <v>100</v>
      </c>
      <c r="AB9" s="92"/>
    </row>
    <row r="10" spans="1:30" x14ac:dyDescent="0.25">
      <c r="A10" s="16"/>
      <c r="B10" s="17">
        <v>44322</v>
      </c>
      <c r="C10" s="22" t="s">
        <v>96</v>
      </c>
      <c r="D10" s="92"/>
      <c r="E10" s="22" t="s">
        <v>111</v>
      </c>
      <c r="F10" s="22" t="s">
        <v>114</v>
      </c>
      <c r="G10" s="22"/>
      <c r="H10" s="92"/>
      <c r="I10" s="15"/>
      <c r="J10" s="15"/>
      <c r="K10" s="16"/>
      <c r="L10" s="17">
        <v>44334</v>
      </c>
      <c r="M10" s="22" t="s">
        <v>96</v>
      </c>
      <c r="N10" s="92"/>
      <c r="O10" s="22" t="s">
        <v>98</v>
      </c>
      <c r="P10" s="22" t="s">
        <v>116</v>
      </c>
      <c r="Q10" s="22"/>
      <c r="R10" s="92"/>
      <c r="S10" s="15"/>
      <c r="T10" s="15"/>
      <c r="U10" s="16"/>
      <c r="V10" s="17">
        <v>44321</v>
      </c>
      <c r="W10" s="22" t="s">
        <v>96</v>
      </c>
      <c r="X10" s="92"/>
      <c r="Y10" s="22" t="s">
        <v>104</v>
      </c>
      <c r="Z10" s="22" t="s">
        <v>113</v>
      </c>
      <c r="AA10" s="22"/>
      <c r="AB10" s="92"/>
    </row>
    <row r="11" spans="1:30" x14ac:dyDescent="0.25">
      <c r="A11" s="16"/>
      <c r="B11" s="17">
        <v>44350</v>
      </c>
      <c r="C11" s="22" t="s">
        <v>96</v>
      </c>
      <c r="D11" s="92"/>
      <c r="E11" s="22"/>
      <c r="F11" s="22" t="s">
        <v>109</v>
      </c>
      <c r="G11" s="22"/>
      <c r="H11" s="92"/>
      <c r="I11" s="15"/>
      <c r="J11" s="15"/>
      <c r="K11" s="16"/>
      <c r="L11" s="17">
        <v>44362</v>
      </c>
      <c r="M11" s="22" t="s">
        <v>96</v>
      </c>
      <c r="N11" s="92"/>
      <c r="O11" s="22" t="s">
        <v>98</v>
      </c>
      <c r="P11" s="22" t="s">
        <v>116</v>
      </c>
      <c r="Q11" s="22"/>
      <c r="R11" s="92"/>
      <c r="S11" s="15"/>
      <c r="T11" s="15"/>
      <c r="U11" s="16"/>
      <c r="V11" s="17">
        <v>44349</v>
      </c>
      <c r="W11" s="22" t="s">
        <v>96</v>
      </c>
      <c r="X11" s="92"/>
      <c r="Y11" s="22" t="s">
        <v>104</v>
      </c>
      <c r="Z11" s="22" t="s">
        <v>113</v>
      </c>
      <c r="AA11" s="22"/>
      <c r="AB11" s="92"/>
    </row>
    <row r="12" spans="1:30" x14ac:dyDescent="0.25">
      <c r="A12" s="16"/>
      <c r="B12" s="17">
        <v>44378</v>
      </c>
      <c r="C12" s="22" t="s">
        <v>96</v>
      </c>
      <c r="D12" s="92"/>
      <c r="E12" s="22" t="s">
        <v>104</v>
      </c>
      <c r="F12" s="76" t="s">
        <v>117</v>
      </c>
      <c r="G12" s="22"/>
      <c r="H12" s="92"/>
      <c r="I12" s="15"/>
      <c r="J12" s="15"/>
      <c r="K12" s="16"/>
      <c r="L12" s="17">
        <v>44397</v>
      </c>
      <c r="M12" s="22" t="s">
        <v>96</v>
      </c>
      <c r="N12" s="92"/>
      <c r="O12" s="22" t="s">
        <v>111</v>
      </c>
      <c r="P12" s="22" t="s">
        <v>115</v>
      </c>
      <c r="Q12" s="22"/>
      <c r="R12" s="92"/>
      <c r="S12" s="15"/>
      <c r="T12" s="15"/>
      <c r="U12" s="16"/>
      <c r="V12" s="17">
        <v>44384</v>
      </c>
      <c r="W12" s="22" t="s">
        <v>96</v>
      </c>
      <c r="X12" s="92"/>
      <c r="Y12" s="22" t="s">
        <v>104</v>
      </c>
      <c r="Z12" s="22" t="s">
        <v>113</v>
      </c>
      <c r="AA12" s="22"/>
      <c r="AB12" s="92"/>
    </row>
    <row r="13" spans="1:30" x14ac:dyDescent="0.25">
      <c r="A13" s="16"/>
      <c r="B13" s="17">
        <v>44413</v>
      </c>
      <c r="C13" s="22" t="s">
        <v>96</v>
      </c>
      <c r="D13" s="92"/>
      <c r="E13" s="22" t="s">
        <v>111</v>
      </c>
      <c r="F13" s="76" t="s">
        <v>114</v>
      </c>
      <c r="G13" s="22"/>
      <c r="H13" s="92"/>
      <c r="I13" s="15"/>
      <c r="J13" s="15"/>
      <c r="K13" s="16"/>
      <c r="L13" s="17">
        <v>44425</v>
      </c>
      <c r="M13" s="22" t="s">
        <v>96</v>
      </c>
      <c r="N13" s="92"/>
      <c r="O13" s="22" t="s">
        <v>98</v>
      </c>
      <c r="P13" s="22" t="s">
        <v>116</v>
      </c>
      <c r="Q13" s="22"/>
      <c r="R13" s="92"/>
      <c r="S13" s="15"/>
      <c r="T13" s="15"/>
      <c r="U13" s="16"/>
      <c r="V13" s="17">
        <v>44412</v>
      </c>
      <c r="W13" s="22" t="s">
        <v>96</v>
      </c>
      <c r="X13" s="92"/>
      <c r="Y13" s="22" t="s">
        <v>104</v>
      </c>
      <c r="Z13" s="22" t="s">
        <v>113</v>
      </c>
      <c r="AA13" s="22"/>
      <c r="AB13" s="92"/>
    </row>
    <row r="14" spans="1:30" x14ac:dyDescent="0.25">
      <c r="A14" s="16"/>
      <c r="B14" s="17">
        <v>44441</v>
      </c>
      <c r="C14" s="22" t="s">
        <v>96</v>
      </c>
      <c r="D14" s="92"/>
      <c r="E14" s="22" t="s">
        <v>104</v>
      </c>
      <c r="F14" s="76" t="s">
        <v>117</v>
      </c>
      <c r="G14" s="22"/>
      <c r="H14" s="92"/>
      <c r="I14" s="15"/>
      <c r="J14" s="15"/>
      <c r="K14" s="16"/>
      <c r="L14" s="17">
        <v>44460</v>
      </c>
      <c r="M14" s="22" t="s">
        <v>96</v>
      </c>
      <c r="N14" s="92"/>
      <c r="O14" s="22" t="s">
        <v>104</v>
      </c>
      <c r="P14" s="22" t="s">
        <v>105</v>
      </c>
      <c r="Q14" s="22"/>
      <c r="R14" s="92"/>
      <c r="S14" s="15"/>
      <c r="T14" s="15"/>
      <c r="U14" s="16"/>
      <c r="V14" s="17">
        <v>44440</v>
      </c>
      <c r="W14" s="22" t="s">
        <v>96</v>
      </c>
      <c r="X14" s="92"/>
      <c r="Y14" s="22" t="s">
        <v>104</v>
      </c>
      <c r="Z14" s="76" t="s">
        <v>113</v>
      </c>
      <c r="AA14" s="22"/>
      <c r="AB14" s="92"/>
    </row>
    <row r="15" spans="1:30" x14ac:dyDescent="0.25">
      <c r="A15" s="16"/>
      <c r="B15" s="17">
        <v>44476</v>
      </c>
      <c r="C15" s="22" t="s">
        <v>96</v>
      </c>
      <c r="D15" s="92"/>
      <c r="E15" s="22" t="s">
        <v>111</v>
      </c>
      <c r="F15" s="22" t="s">
        <v>114</v>
      </c>
      <c r="G15" s="22"/>
      <c r="H15" s="92"/>
      <c r="I15" s="15"/>
      <c r="J15" s="15"/>
      <c r="K15" s="16"/>
      <c r="L15" s="17">
        <v>44488</v>
      </c>
      <c r="M15" s="22" t="s">
        <v>96</v>
      </c>
      <c r="N15" s="92"/>
      <c r="O15" s="22" t="s">
        <v>111</v>
      </c>
      <c r="P15" s="22" t="s">
        <v>112</v>
      </c>
      <c r="Q15" s="22"/>
      <c r="R15" s="92"/>
      <c r="S15" s="15"/>
      <c r="T15" s="15"/>
      <c r="U15" s="16"/>
      <c r="V15" s="17">
        <v>44475</v>
      </c>
      <c r="W15" s="22" t="s">
        <v>96</v>
      </c>
      <c r="X15" s="92"/>
      <c r="Y15" s="22" t="s">
        <v>104</v>
      </c>
      <c r="Z15" s="76" t="s">
        <v>113</v>
      </c>
      <c r="AA15" s="22"/>
      <c r="AB15" s="92"/>
    </row>
    <row r="16" spans="1:30" x14ac:dyDescent="0.25">
      <c r="A16" s="16"/>
      <c r="B16" s="17">
        <v>44504</v>
      </c>
      <c r="C16" s="22" t="s">
        <v>96</v>
      </c>
      <c r="D16" s="92"/>
      <c r="E16" s="22" t="s">
        <v>104</v>
      </c>
      <c r="F16" s="22" t="s">
        <v>117</v>
      </c>
      <c r="G16" s="22"/>
      <c r="H16" s="92"/>
      <c r="I16" s="15"/>
      <c r="J16" s="15"/>
      <c r="K16" s="16"/>
      <c r="L16" s="17">
        <v>44516</v>
      </c>
      <c r="M16" s="22" t="s">
        <v>96</v>
      </c>
      <c r="N16" s="92"/>
      <c r="O16" s="22" t="s">
        <v>104</v>
      </c>
      <c r="P16" s="22" t="s">
        <v>105</v>
      </c>
      <c r="Q16" s="22"/>
      <c r="R16" s="92"/>
      <c r="S16" s="15"/>
      <c r="T16" s="15"/>
      <c r="U16" s="16"/>
      <c r="V16" s="17">
        <v>44503</v>
      </c>
      <c r="W16" s="22" t="s">
        <v>96</v>
      </c>
      <c r="X16" s="92"/>
      <c r="Y16" s="22" t="s">
        <v>104</v>
      </c>
      <c r="Z16" s="76" t="s">
        <v>113</v>
      </c>
      <c r="AA16" s="22"/>
      <c r="AB16" s="92"/>
    </row>
    <row r="17" spans="1:28" ht="15.75" thickBot="1" x14ac:dyDescent="0.3">
      <c r="A17" s="18"/>
      <c r="B17" s="19">
        <v>44532</v>
      </c>
      <c r="C17" s="23" t="s">
        <v>96</v>
      </c>
      <c r="D17" s="93"/>
      <c r="E17" s="23" t="s">
        <v>104</v>
      </c>
      <c r="F17" s="77" t="s">
        <v>117</v>
      </c>
      <c r="G17" s="23"/>
      <c r="H17" s="93"/>
      <c r="I17" s="15"/>
      <c r="J17" s="15"/>
      <c r="K17" s="18"/>
      <c r="L17" s="19">
        <v>44551</v>
      </c>
      <c r="M17" s="23" t="s">
        <v>96</v>
      </c>
      <c r="N17" s="93"/>
      <c r="O17" s="23" t="s">
        <v>104</v>
      </c>
      <c r="P17" s="23" t="s">
        <v>105</v>
      </c>
      <c r="Q17" s="23"/>
      <c r="R17" s="93"/>
      <c r="S17" s="15"/>
      <c r="T17" s="15"/>
      <c r="U17" s="18"/>
      <c r="V17" s="19">
        <v>44531</v>
      </c>
      <c r="W17" s="23" t="s">
        <v>96</v>
      </c>
      <c r="X17" s="93"/>
      <c r="Y17" s="23" t="s">
        <v>104</v>
      </c>
      <c r="Z17" s="77" t="s">
        <v>118</v>
      </c>
      <c r="AA17" s="77"/>
      <c r="AB17" s="93"/>
    </row>
    <row r="18" spans="1:28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ht="19.5" customHeight="1" thickBot="1" x14ac:dyDescent="0.3">
      <c r="A20" s="87" t="s">
        <v>119</v>
      </c>
      <c r="B20" s="88"/>
      <c r="C20" s="88"/>
      <c r="D20" s="88"/>
      <c r="E20" s="88"/>
      <c r="F20" s="88"/>
      <c r="G20" s="88"/>
      <c r="H20" s="88"/>
      <c r="I20" s="20"/>
      <c r="J20" s="15"/>
      <c r="K20" s="87" t="s">
        <v>120</v>
      </c>
      <c r="L20" s="88"/>
      <c r="M20" s="88"/>
      <c r="N20" s="88"/>
      <c r="O20" s="88"/>
      <c r="P20" s="88"/>
      <c r="Q20" s="88"/>
      <c r="R20" s="88"/>
      <c r="S20" s="15"/>
      <c r="T20" s="15"/>
      <c r="U20" s="87" t="s">
        <v>121</v>
      </c>
      <c r="V20" s="88"/>
      <c r="W20" s="88"/>
      <c r="X20" s="88"/>
      <c r="Y20" s="88"/>
      <c r="Z20" s="88"/>
      <c r="AA20" s="88"/>
      <c r="AB20" s="88"/>
    </row>
    <row r="21" spans="1:28" ht="63.75" thickBot="1" x14ac:dyDescent="0.3">
      <c r="A21" s="11" t="s">
        <v>87</v>
      </c>
      <c r="B21" s="12" t="s">
        <v>88</v>
      </c>
      <c r="C21" s="12" t="s">
        <v>89</v>
      </c>
      <c r="D21" s="12" t="s">
        <v>90</v>
      </c>
      <c r="E21" s="12" t="s">
        <v>91</v>
      </c>
      <c r="F21" s="12" t="s">
        <v>92</v>
      </c>
      <c r="G21" s="12" t="s">
        <v>93</v>
      </c>
      <c r="H21" s="12" t="s">
        <v>94</v>
      </c>
      <c r="I21" s="10"/>
      <c r="J21" s="15"/>
      <c r="K21" s="11" t="s">
        <v>87</v>
      </c>
      <c r="L21" s="12" t="s">
        <v>88</v>
      </c>
      <c r="M21" s="12" t="s">
        <v>89</v>
      </c>
      <c r="N21" s="12" t="s">
        <v>90</v>
      </c>
      <c r="O21" s="12" t="s">
        <v>91</v>
      </c>
      <c r="P21" s="12" t="s">
        <v>92</v>
      </c>
      <c r="Q21" s="12" t="s">
        <v>93</v>
      </c>
      <c r="R21" s="12" t="s">
        <v>94</v>
      </c>
      <c r="S21" s="10"/>
      <c r="T21" s="15"/>
      <c r="U21" s="11" t="s">
        <v>87</v>
      </c>
      <c r="V21" s="12" t="s">
        <v>88</v>
      </c>
      <c r="W21" s="12" t="s">
        <v>89</v>
      </c>
      <c r="X21" s="12" t="s">
        <v>90</v>
      </c>
      <c r="Y21" s="12" t="s">
        <v>91</v>
      </c>
      <c r="Z21" s="12" t="s">
        <v>92</v>
      </c>
      <c r="AA21" s="12" t="s">
        <v>93</v>
      </c>
      <c r="AB21" s="12" t="s">
        <v>94</v>
      </c>
    </row>
    <row r="22" spans="1:28" ht="15" customHeight="1" x14ac:dyDescent="0.25">
      <c r="A22" s="13" t="s">
        <v>122</v>
      </c>
      <c r="B22" s="14">
        <v>44201</v>
      </c>
      <c r="C22" s="14" t="s">
        <v>123</v>
      </c>
      <c r="D22" s="91" t="s">
        <v>124</v>
      </c>
      <c r="E22" s="21" t="s">
        <v>98</v>
      </c>
      <c r="F22" s="21" t="s">
        <v>125</v>
      </c>
      <c r="G22" s="21" t="s">
        <v>100</v>
      </c>
      <c r="H22" s="91" t="s">
        <v>126</v>
      </c>
      <c r="I22" s="15"/>
      <c r="J22" s="15"/>
      <c r="K22" s="82" t="s">
        <v>127</v>
      </c>
      <c r="L22" s="14">
        <v>44202</v>
      </c>
      <c r="M22" s="21" t="s">
        <v>96</v>
      </c>
      <c r="N22" s="91" t="s">
        <v>128</v>
      </c>
      <c r="O22" s="21"/>
      <c r="P22" s="21" t="s">
        <v>109</v>
      </c>
      <c r="Q22" s="21" t="s">
        <v>100</v>
      </c>
      <c r="R22" s="91" t="s">
        <v>129</v>
      </c>
      <c r="S22" s="15"/>
      <c r="T22" s="15"/>
      <c r="U22" s="82" t="s">
        <v>130</v>
      </c>
      <c r="V22" s="14">
        <v>44221</v>
      </c>
      <c r="W22" s="21" t="s">
        <v>96</v>
      </c>
      <c r="X22" s="91" t="s">
        <v>131</v>
      </c>
      <c r="Y22" s="21" t="s">
        <v>104</v>
      </c>
      <c r="Z22" s="21" t="s">
        <v>132</v>
      </c>
      <c r="AA22" s="21" t="s">
        <v>100</v>
      </c>
      <c r="AB22" s="91" t="s">
        <v>133</v>
      </c>
    </row>
    <row r="23" spans="1:28" x14ac:dyDescent="0.25">
      <c r="A23" s="16"/>
      <c r="B23" s="17">
        <v>44229</v>
      </c>
      <c r="C23" s="17" t="s">
        <v>123</v>
      </c>
      <c r="D23" s="92"/>
      <c r="E23" s="22" t="s">
        <v>104</v>
      </c>
      <c r="F23" s="22" t="s">
        <v>113</v>
      </c>
      <c r="G23" s="22" t="s">
        <v>100</v>
      </c>
      <c r="H23" s="92"/>
      <c r="I23" s="15"/>
      <c r="J23" s="15"/>
      <c r="K23" s="16"/>
      <c r="L23" s="17">
        <v>44230</v>
      </c>
      <c r="M23" s="22" t="s">
        <v>96</v>
      </c>
      <c r="N23" s="92"/>
      <c r="O23" s="22" t="s">
        <v>98</v>
      </c>
      <c r="P23" s="22" t="s">
        <v>134</v>
      </c>
      <c r="Q23" s="22"/>
      <c r="R23" s="92"/>
      <c r="S23" s="15"/>
      <c r="T23" s="15"/>
      <c r="U23" s="16"/>
      <c r="V23" s="17">
        <v>44249</v>
      </c>
      <c r="W23" s="22" t="s">
        <v>96</v>
      </c>
      <c r="X23" s="92"/>
      <c r="Y23" s="22" t="s">
        <v>104</v>
      </c>
      <c r="Z23" s="22" t="s">
        <v>132</v>
      </c>
      <c r="AA23" s="22"/>
      <c r="AB23" s="92"/>
    </row>
    <row r="24" spans="1:28" x14ac:dyDescent="0.25">
      <c r="A24" s="16"/>
      <c r="B24" s="17">
        <v>44257</v>
      </c>
      <c r="C24" s="17" t="s">
        <v>123</v>
      </c>
      <c r="D24" s="92"/>
      <c r="E24" s="22" t="s">
        <v>98</v>
      </c>
      <c r="F24" s="22" t="s">
        <v>125</v>
      </c>
      <c r="G24" s="22"/>
      <c r="H24" s="92"/>
      <c r="I24" s="15"/>
      <c r="J24" s="15"/>
      <c r="K24" s="16"/>
      <c r="L24" s="17">
        <v>44258</v>
      </c>
      <c r="M24" s="22" t="s">
        <v>96</v>
      </c>
      <c r="N24" s="92"/>
      <c r="O24" s="22" t="s">
        <v>111</v>
      </c>
      <c r="P24" s="22" t="s">
        <v>135</v>
      </c>
      <c r="Q24" s="22"/>
      <c r="R24" s="92"/>
      <c r="S24" s="15"/>
      <c r="T24" s="15"/>
      <c r="U24" s="16"/>
      <c r="V24" s="17">
        <v>44277</v>
      </c>
      <c r="W24" s="22" t="s">
        <v>96</v>
      </c>
      <c r="X24" s="92"/>
      <c r="Y24" s="22" t="s">
        <v>104</v>
      </c>
      <c r="Z24" s="22" t="s">
        <v>132</v>
      </c>
      <c r="AA24" s="22"/>
      <c r="AB24" s="92"/>
    </row>
    <row r="25" spans="1:28" x14ac:dyDescent="0.25">
      <c r="A25" s="16"/>
      <c r="B25" s="17">
        <v>44292</v>
      </c>
      <c r="C25" s="17" t="s">
        <v>123</v>
      </c>
      <c r="D25" s="92"/>
      <c r="E25" s="22" t="s">
        <v>104</v>
      </c>
      <c r="F25" s="22" t="s">
        <v>132</v>
      </c>
      <c r="G25" s="86" t="s">
        <v>100</v>
      </c>
      <c r="H25" s="92"/>
      <c r="I25" s="15"/>
      <c r="J25" s="15"/>
      <c r="K25" s="16"/>
      <c r="L25" s="17">
        <v>44293</v>
      </c>
      <c r="M25" s="22" t="s">
        <v>96</v>
      </c>
      <c r="N25" s="92"/>
      <c r="O25" s="22" t="s">
        <v>98</v>
      </c>
      <c r="P25" s="22" t="s">
        <v>134</v>
      </c>
      <c r="Q25" s="86" t="s">
        <v>100</v>
      </c>
      <c r="R25" s="92"/>
      <c r="S25" s="15"/>
      <c r="T25" s="15"/>
      <c r="U25" s="16"/>
      <c r="V25" s="17">
        <v>44312</v>
      </c>
      <c r="W25" s="22" t="s">
        <v>96</v>
      </c>
      <c r="X25" s="92"/>
      <c r="Y25" s="22" t="s">
        <v>98</v>
      </c>
      <c r="Z25" s="22" t="s">
        <v>125</v>
      </c>
      <c r="AA25" s="86" t="s">
        <v>100</v>
      </c>
      <c r="AB25" s="92"/>
    </row>
    <row r="26" spans="1:28" x14ac:dyDescent="0.25">
      <c r="A26" s="16"/>
      <c r="B26" s="17">
        <v>44320</v>
      </c>
      <c r="C26" s="17" t="s">
        <v>123</v>
      </c>
      <c r="D26" s="92"/>
      <c r="E26" s="22" t="s">
        <v>104</v>
      </c>
      <c r="F26" s="22" t="s">
        <v>113</v>
      </c>
      <c r="G26" s="22"/>
      <c r="H26" s="92"/>
      <c r="I26" s="15"/>
      <c r="J26" s="15"/>
      <c r="K26" s="16"/>
      <c r="L26" s="17">
        <v>44321</v>
      </c>
      <c r="M26" s="22" t="s">
        <v>96</v>
      </c>
      <c r="N26" s="92"/>
      <c r="O26" s="22" t="s">
        <v>111</v>
      </c>
      <c r="P26" s="22" t="s">
        <v>135</v>
      </c>
      <c r="Q26" s="22"/>
      <c r="R26" s="92"/>
      <c r="S26" s="15"/>
      <c r="T26" s="15"/>
      <c r="U26" s="16" t="s">
        <v>136</v>
      </c>
      <c r="V26" s="17">
        <v>44340</v>
      </c>
      <c r="W26" s="22" t="s">
        <v>96</v>
      </c>
      <c r="X26" s="92"/>
      <c r="Y26" s="22"/>
      <c r="Z26" s="22" t="s">
        <v>109</v>
      </c>
      <c r="AA26" s="22"/>
      <c r="AB26" s="92"/>
    </row>
    <row r="27" spans="1:28" x14ac:dyDescent="0.25">
      <c r="A27" s="16"/>
      <c r="B27" s="17">
        <v>44348</v>
      </c>
      <c r="C27" s="17" t="s">
        <v>123</v>
      </c>
      <c r="D27" s="92"/>
      <c r="E27" s="22" t="s">
        <v>98</v>
      </c>
      <c r="F27" s="22" t="s">
        <v>125</v>
      </c>
      <c r="G27" s="22"/>
      <c r="H27" s="92"/>
      <c r="I27" s="15"/>
      <c r="J27" s="15"/>
      <c r="K27" s="16"/>
      <c r="L27" s="17">
        <v>44349</v>
      </c>
      <c r="M27" s="22" t="s">
        <v>96</v>
      </c>
      <c r="N27" s="92"/>
      <c r="O27" s="22" t="s">
        <v>111</v>
      </c>
      <c r="P27" s="22" t="s">
        <v>135</v>
      </c>
      <c r="Q27" s="22"/>
      <c r="R27" s="92"/>
      <c r="S27" s="15"/>
      <c r="T27" s="15"/>
      <c r="U27" s="16"/>
      <c r="V27" s="17">
        <v>44375</v>
      </c>
      <c r="W27" s="22" t="s">
        <v>96</v>
      </c>
      <c r="X27" s="92"/>
      <c r="Y27" s="22" t="s">
        <v>104</v>
      </c>
      <c r="Z27" s="22" t="s">
        <v>132</v>
      </c>
      <c r="AA27" s="22"/>
      <c r="AB27" s="92"/>
    </row>
    <row r="28" spans="1:28" x14ac:dyDescent="0.25">
      <c r="A28" s="16"/>
      <c r="B28" s="17">
        <v>44383</v>
      </c>
      <c r="C28" s="17" t="s">
        <v>123</v>
      </c>
      <c r="D28" s="92"/>
      <c r="E28" s="22" t="s">
        <v>98</v>
      </c>
      <c r="F28" s="22" t="s">
        <v>125</v>
      </c>
      <c r="G28" s="22"/>
      <c r="H28" s="92"/>
      <c r="I28" s="15"/>
      <c r="J28" s="15"/>
      <c r="K28" s="16"/>
      <c r="L28" s="17">
        <v>44384</v>
      </c>
      <c r="M28" s="22" t="s">
        <v>96</v>
      </c>
      <c r="N28" s="92"/>
      <c r="O28" s="22" t="s">
        <v>111</v>
      </c>
      <c r="P28" s="22" t="s">
        <v>135</v>
      </c>
      <c r="Q28" s="22"/>
      <c r="R28" s="92"/>
      <c r="S28" s="15"/>
      <c r="T28" s="15"/>
      <c r="U28" s="16"/>
      <c r="V28" s="17">
        <v>44403</v>
      </c>
      <c r="W28" s="22" t="s">
        <v>96</v>
      </c>
      <c r="X28" s="92"/>
      <c r="Y28" s="22" t="s">
        <v>104</v>
      </c>
      <c r="Z28" s="22" t="s">
        <v>113</v>
      </c>
      <c r="AA28" s="22"/>
      <c r="AB28" s="92"/>
    </row>
    <row r="29" spans="1:28" x14ac:dyDescent="0.25">
      <c r="A29" s="16"/>
      <c r="B29" s="17">
        <v>44411</v>
      </c>
      <c r="C29" s="17" t="s">
        <v>123</v>
      </c>
      <c r="D29" s="92"/>
      <c r="E29" s="22" t="s">
        <v>104</v>
      </c>
      <c r="F29" s="22" t="s">
        <v>113</v>
      </c>
      <c r="G29" s="22"/>
      <c r="H29" s="92"/>
      <c r="I29" s="15"/>
      <c r="J29" s="15"/>
      <c r="K29" s="16"/>
      <c r="L29" s="17">
        <v>44412</v>
      </c>
      <c r="M29" s="22" t="s">
        <v>96</v>
      </c>
      <c r="N29" s="92"/>
      <c r="O29" s="22" t="s">
        <v>111</v>
      </c>
      <c r="P29" s="22" t="s">
        <v>135</v>
      </c>
      <c r="Q29" s="22"/>
      <c r="R29" s="92"/>
      <c r="S29" s="15"/>
      <c r="T29" s="15"/>
      <c r="U29" s="16"/>
      <c r="V29" s="17">
        <v>44431</v>
      </c>
      <c r="W29" s="22" t="s">
        <v>96</v>
      </c>
      <c r="X29" s="92"/>
      <c r="Y29" s="22" t="s">
        <v>104</v>
      </c>
      <c r="Z29" s="22" t="s">
        <v>132</v>
      </c>
      <c r="AA29" s="22"/>
      <c r="AB29" s="92"/>
    </row>
    <row r="30" spans="1:28" x14ac:dyDescent="0.25">
      <c r="A30" s="16"/>
      <c r="B30" s="17">
        <v>44446</v>
      </c>
      <c r="C30" s="17" t="s">
        <v>123</v>
      </c>
      <c r="D30" s="92"/>
      <c r="E30" s="22" t="s">
        <v>104</v>
      </c>
      <c r="F30" s="76" t="s">
        <v>132</v>
      </c>
      <c r="G30" s="76"/>
      <c r="H30" s="92"/>
      <c r="I30" s="15"/>
      <c r="J30" s="15"/>
      <c r="K30" s="16"/>
      <c r="L30" s="17">
        <v>44440</v>
      </c>
      <c r="M30" s="22" t="s">
        <v>96</v>
      </c>
      <c r="N30" s="92"/>
      <c r="O30" s="22" t="s">
        <v>98</v>
      </c>
      <c r="P30" s="22" t="s">
        <v>134</v>
      </c>
      <c r="Q30" s="22"/>
      <c r="R30" s="92"/>
      <c r="S30" s="15"/>
      <c r="T30" s="15"/>
      <c r="U30" s="16"/>
      <c r="V30" s="17">
        <v>44466</v>
      </c>
      <c r="W30" s="22" t="s">
        <v>96</v>
      </c>
      <c r="X30" s="92"/>
      <c r="Y30" s="22" t="s">
        <v>104</v>
      </c>
      <c r="Z30" s="22" t="s">
        <v>132</v>
      </c>
      <c r="AA30" s="22"/>
      <c r="AB30" s="92"/>
    </row>
    <row r="31" spans="1:28" x14ac:dyDescent="0.25">
      <c r="A31" s="16"/>
      <c r="B31" s="17">
        <v>44474</v>
      </c>
      <c r="C31" s="17" t="s">
        <v>123</v>
      </c>
      <c r="D31" s="92"/>
      <c r="E31" s="22"/>
      <c r="F31" s="22"/>
      <c r="G31" s="22"/>
      <c r="H31" s="92"/>
      <c r="I31" s="15"/>
      <c r="J31" s="15"/>
      <c r="K31" s="16"/>
      <c r="L31" s="17">
        <v>44475</v>
      </c>
      <c r="M31" s="22" t="s">
        <v>96</v>
      </c>
      <c r="N31" s="92"/>
      <c r="O31" s="22" t="s">
        <v>111</v>
      </c>
      <c r="P31" s="76" t="s">
        <v>135</v>
      </c>
      <c r="Q31" s="22"/>
      <c r="R31" s="92"/>
      <c r="S31" s="15"/>
      <c r="T31" s="15"/>
      <c r="U31" s="16"/>
      <c r="V31" s="17">
        <v>44494</v>
      </c>
      <c r="W31" s="22" t="s">
        <v>96</v>
      </c>
      <c r="X31" s="92"/>
      <c r="Y31" s="22" t="s">
        <v>104</v>
      </c>
      <c r="Z31" s="22" t="s">
        <v>113</v>
      </c>
      <c r="AA31" s="22"/>
      <c r="AB31" s="92"/>
    </row>
    <row r="32" spans="1:28" x14ac:dyDescent="0.25">
      <c r="A32" s="16"/>
      <c r="B32" s="17">
        <v>44502</v>
      </c>
      <c r="C32" s="17" t="s">
        <v>123</v>
      </c>
      <c r="D32" s="92"/>
      <c r="E32" s="22" t="s">
        <v>98</v>
      </c>
      <c r="F32" s="76" t="s">
        <v>125</v>
      </c>
      <c r="G32" s="22"/>
      <c r="H32" s="92"/>
      <c r="I32" s="15"/>
      <c r="J32" s="15"/>
      <c r="K32" s="16"/>
      <c r="L32" s="17">
        <v>44503</v>
      </c>
      <c r="M32" s="22" t="s">
        <v>96</v>
      </c>
      <c r="N32" s="92"/>
      <c r="O32" s="22" t="s">
        <v>111</v>
      </c>
      <c r="P32" s="76" t="s">
        <v>135</v>
      </c>
      <c r="Q32" s="22"/>
      <c r="R32" s="92"/>
      <c r="S32" s="15"/>
      <c r="T32" s="15"/>
      <c r="U32" s="16"/>
      <c r="V32" s="17">
        <v>44522</v>
      </c>
      <c r="W32" s="22" t="s">
        <v>96</v>
      </c>
      <c r="X32" s="92"/>
      <c r="Y32" s="22" t="s">
        <v>104</v>
      </c>
      <c r="Z32" s="22" t="s">
        <v>132</v>
      </c>
      <c r="AA32" s="22"/>
      <c r="AB32" s="92"/>
    </row>
    <row r="33" spans="1:28" ht="15.75" thickBot="1" x14ac:dyDescent="0.3">
      <c r="A33" s="18"/>
      <c r="B33" s="19">
        <v>44537</v>
      </c>
      <c r="C33" s="19" t="s">
        <v>123</v>
      </c>
      <c r="D33" s="93"/>
      <c r="E33" s="23" t="s">
        <v>98</v>
      </c>
      <c r="F33" s="23" t="s">
        <v>125</v>
      </c>
      <c r="G33" s="23"/>
      <c r="H33" s="93"/>
      <c r="I33" s="15"/>
      <c r="J33" s="15"/>
      <c r="K33" s="18"/>
      <c r="L33" s="19">
        <v>44531</v>
      </c>
      <c r="M33" s="23" t="s">
        <v>96</v>
      </c>
      <c r="N33" s="93"/>
      <c r="O33" s="23" t="s">
        <v>111</v>
      </c>
      <c r="P33" s="77" t="s">
        <v>135</v>
      </c>
      <c r="Q33" s="23"/>
      <c r="R33" s="93"/>
      <c r="S33" s="15"/>
      <c r="T33" s="15"/>
      <c r="U33" s="18"/>
      <c r="V33" s="19">
        <v>44557</v>
      </c>
      <c r="W33" s="23" t="s">
        <v>96</v>
      </c>
      <c r="X33" s="93"/>
      <c r="Y33" s="23"/>
      <c r="Z33" s="23" t="s">
        <v>109</v>
      </c>
      <c r="AA33" s="23"/>
      <c r="AB33" s="93"/>
    </row>
    <row r="34" spans="1:28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ht="19.5" customHeight="1" thickBot="1" x14ac:dyDescent="0.3">
      <c r="A36" s="87" t="s">
        <v>137</v>
      </c>
      <c r="B36" s="88"/>
      <c r="C36" s="88"/>
      <c r="D36" s="88"/>
      <c r="E36" s="88"/>
      <c r="F36" s="88"/>
      <c r="G36" s="88"/>
      <c r="H36" s="88"/>
      <c r="I36" s="20"/>
      <c r="J36" s="15"/>
      <c r="K36" s="87" t="s">
        <v>138</v>
      </c>
      <c r="L36" s="88"/>
      <c r="M36" s="88"/>
      <c r="N36" s="88"/>
      <c r="O36" s="88"/>
      <c r="P36" s="88"/>
      <c r="Q36" s="88"/>
      <c r="R36" s="88"/>
      <c r="S36" s="15"/>
      <c r="T36" s="15"/>
      <c r="U36" s="87" t="s">
        <v>139</v>
      </c>
      <c r="V36" s="88"/>
      <c r="W36" s="88"/>
      <c r="X36" s="88"/>
      <c r="Y36" s="88"/>
      <c r="Z36" s="88"/>
      <c r="AA36" s="88"/>
      <c r="AB36" s="88"/>
    </row>
    <row r="37" spans="1:28" ht="63.75" thickBot="1" x14ac:dyDescent="0.3">
      <c r="A37" s="11" t="s">
        <v>87</v>
      </c>
      <c r="B37" s="12" t="s">
        <v>88</v>
      </c>
      <c r="C37" s="12" t="s">
        <v>89</v>
      </c>
      <c r="D37" s="12" t="s">
        <v>90</v>
      </c>
      <c r="E37" s="12" t="s">
        <v>91</v>
      </c>
      <c r="F37" s="12" t="s">
        <v>92</v>
      </c>
      <c r="G37" s="12" t="s">
        <v>93</v>
      </c>
      <c r="H37" s="12" t="s">
        <v>94</v>
      </c>
      <c r="I37" s="10"/>
      <c r="J37" s="15"/>
      <c r="K37" s="11" t="s">
        <v>87</v>
      </c>
      <c r="L37" s="12" t="s">
        <v>88</v>
      </c>
      <c r="M37" s="12" t="s">
        <v>89</v>
      </c>
      <c r="N37" s="12" t="s">
        <v>90</v>
      </c>
      <c r="O37" s="12" t="s">
        <v>91</v>
      </c>
      <c r="P37" s="12" t="s">
        <v>92</v>
      </c>
      <c r="Q37" s="12" t="s">
        <v>93</v>
      </c>
      <c r="R37" s="12" t="s">
        <v>94</v>
      </c>
      <c r="S37" s="10"/>
      <c r="T37" s="15"/>
      <c r="U37" s="11" t="s">
        <v>87</v>
      </c>
      <c r="V37" s="12" t="s">
        <v>88</v>
      </c>
      <c r="W37" s="12" t="s">
        <v>89</v>
      </c>
      <c r="X37" s="12" t="s">
        <v>90</v>
      </c>
      <c r="Y37" s="12" t="s">
        <v>91</v>
      </c>
      <c r="Z37" s="12" t="s">
        <v>92</v>
      </c>
      <c r="AA37" s="12" t="s">
        <v>93</v>
      </c>
      <c r="AB37" s="12" t="s">
        <v>94</v>
      </c>
    </row>
    <row r="38" spans="1:28" ht="15.75" thickBot="1" x14ac:dyDescent="0.3">
      <c r="A38" s="13" t="s">
        <v>140</v>
      </c>
      <c r="B38" s="14">
        <v>44222</v>
      </c>
      <c r="C38" s="21" t="s">
        <v>96</v>
      </c>
      <c r="D38" s="91" t="s">
        <v>141</v>
      </c>
      <c r="E38" s="21" t="s">
        <v>98</v>
      </c>
      <c r="F38" s="21" t="s">
        <v>134</v>
      </c>
      <c r="G38" s="21" t="s">
        <v>100</v>
      </c>
      <c r="H38" s="91" t="s">
        <v>35</v>
      </c>
      <c r="I38" s="15"/>
      <c r="J38" s="15"/>
      <c r="K38" s="82" t="s">
        <v>142</v>
      </c>
      <c r="L38" s="14">
        <v>44218</v>
      </c>
      <c r="M38" s="21" t="s">
        <v>143</v>
      </c>
      <c r="N38" s="91" t="s">
        <v>144</v>
      </c>
      <c r="O38" s="21" t="s">
        <v>104</v>
      </c>
      <c r="P38" s="21" t="s">
        <v>113</v>
      </c>
      <c r="Q38" s="21" t="s">
        <v>100</v>
      </c>
      <c r="R38" s="91" t="s">
        <v>145</v>
      </c>
      <c r="S38" s="15"/>
      <c r="T38" s="15"/>
      <c r="U38" s="82" t="s">
        <v>102</v>
      </c>
      <c r="V38" s="14">
        <v>44215</v>
      </c>
      <c r="W38" s="21" t="s">
        <v>146</v>
      </c>
      <c r="X38" s="91" t="s">
        <v>147</v>
      </c>
      <c r="Y38" s="21" t="s">
        <v>104</v>
      </c>
      <c r="Z38" s="21" t="s">
        <v>113</v>
      </c>
      <c r="AA38" s="21" t="s">
        <v>100</v>
      </c>
      <c r="AB38" s="91" t="s">
        <v>148</v>
      </c>
    </row>
    <row r="39" spans="1:28" ht="30.75" thickBot="1" x14ac:dyDescent="0.3">
      <c r="A39" s="16"/>
      <c r="B39" s="17">
        <v>44250</v>
      </c>
      <c r="C39" s="22" t="s">
        <v>96</v>
      </c>
      <c r="D39" s="92"/>
      <c r="E39" s="22" t="s">
        <v>111</v>
      </c>
      <c r="F39" s="21" t="s">
        <v>135</v>
      </c>
      <c r="G39" s="22" t="s">
        <v>149</v>
      </c>
      <c r="H39" s="92"/>
      <c r="I39" s="15"/>
      <c r="J39" s="15"/>
      <c r="K39" s="16"/>
      <c r="L39" s="17">
        <v>44253</v>
      </c>
      <c r="M39" s="22" t="s">
        <v>143</v>
      </c>
      <c r="N39" s="92"/>
      <c r="O39" s="22" t="s">
        <v>104</v>
      </c>
      <c r="P39" s="22" t="s">
        <v>113</v>
      </c>
      <c r="Q39" s="22"/>
      <c r="R39" s="92"/>
      <c r="S39" s="15"/>
      <c r="T39" s="15"/>
      <c r="U39" s="16"/>
      <c r="V39" s="17">
        <v>44243</v>
      </c>
      <c r="W39" s="22" t="s">
        <v>146</v>
      </c>
      <c r="X39" s="92"/>
      <c r="Y39" s="22" t="s">
        <v>104</v>
      </c>
      <c r="Z39" s="22" t="s">
        <v>113</v>
      </c>
      <c r="AA39" s="22"/>
      <c r="AB39" s="92"/>
    </row>
    <row r="40" spans="1:28" ht="15.75" thickBot="1" x14ac:dyDescent="0.3">
      <c r="A40" s="16"/>
      <c r="B40" s="17">
        <v>44278</v>
      </c>
      <c r="C40" s="22" t="s">
        <v>96</v>
      </c>
      <c r="D40" s="92"/>
      <c r="E40" s="22" t="s">
        <v>98</v>
      </c>
      <c r="F40" s="21" t="s">
        <v>134</v>
      </c>
      <c r="G40" s="22"/>
      <c r="H40" s="92"/>
      <c r="I40" s="15"/>
      <c r="J40" s="15"/>
      <c r="K40" s="16"/>
      <c r="L40" s="17">
        <v>44281</v>
      </c>
      <c r="M40" s="22" t="s">
        <v>150</v>
      </c>
      <c r="N40" s="92"/>
      <c r="O40" s="22" t="s">
        <v>104</v>
      </c>
      <c r="P40" s="22" t="s">
        <v>113</v>
      </c>
      <c r="Q40" s="22"/>
      <c r="R40" s="92"/>
      <c r="S40" s="15"/>
      <c r="T40" s="15"/>
      <c r="U40" s="16"/>
      <c r="V40" s="17">
        <v>44271</v>
      </c>
      <c r="W40" s="22" t="s">
        <v>146</v>
      </c>
      <c r="X40" s="92"/>
      <c r="Y40" s="22" t="s">
        <v>104</v>
      </c>
      <c r="Z40" s="22" t="s">
        <v>132</v>
      </c>
      <c r="AA40" s="22"/>
      <c r="AB40" s="92"/>
    </row>
    <row r="41" spans="1:28" ht="15.75" thickBot="1" x14ac:dyDescent="0.3">
      <c r="A41" s="16"/>
      <c r="B41" s="17">
        <v>44313</v>
      </c>
      <c r="C41" s="22" t="s">
        <v>96</v>
      </c>
      <c r="D41" s="92"/>
      <c r="E41" s="22" t="s">
        <v>98</v>
      </c>
      <c r="F41" s="21" t="s">
        <v>134</v>
      </c>
      <c r="G41" s="86" t="s">
        <v>100</v>
      </c>
      <c r="H41" s="92"/>
      <c r="I41" s="15"/>
      <c r="J41" s="15"/>
      <c r="K41" s="16"/>
      <c r="L41" s="17">
        <v>44309</v>
      </c>
      <c r="M41" s="22" t="s">
        <v>150</v>
      </c>
      <c r="N41" s="92"/>
      <c r="O41" s="22" t="s">
        <v>104</v>
      </c>
      <c r="P41" s="22" t="s">
        <v>113</v>
      </c>
      <c r="Q41" s="86" t="s">
        <v>100</v>
      </c>
      <c r="R41" s="92"/>
      <c r="S41" s="15"/>
      <c r="T41" s="15"/>
      <c r="U41" s="16"/>
      <c r="V41" s="17">
        <v>44306</v>
      </c>
      <c r="W41" s="22" t="s">
        <v>146</v>
      </c>
      <c r="X41" s="92"/>
      <c r="Y41" s="22" t="s">
        <v>104</v>
      </c>
      <c r="Z41" s="22" t="s">
        <v>113</v>
      </c>
      <c r="AA41" s="86" t="s">
        <v>100</v>
      </c>
      <c r="AB41" s="92"/>
    </row>
    <row r="42" spans="1:28" ht="15.75" thickBot="1" x14ac:dyDescent="0.3">
      <c r="A42" s="16"/>
      <c r="B42" s="17">
        <v>44341</v>
      </c>
      <c r="C42" s="22" t="s">
        <v>96</v>
      </c>
      <c r="D42" s="92"/>
      <c r="E42" s="22" t="s">
        <v>98</v>
      </c>
      <c r="F42" s="21" t="s">
        <v>134</v>
      </c>
      <c r="G42" s="22"/>
      <c r="H42" s="92"/>
      <c r="I42" s="15"/>
      <c r="J42" s="15"/>
      <c r="K42" s="16"/>
      <c r="L42" s="17">
        <v>44344</v>
      </c>
      <c r="M42" s="22" t="s">
        <v>150</v>
      </c>
      <c r="N42" s="92"/>
      <c r="O42" s="22" t="s">
        <v>104</v>
      </c>
      <c r="P42" s="22" t="s">
        <v>151</v>
      </c>
      <c r="Q42" s="22"/>
      <c r="R42" s="92"/>
      <c r="S42" s="15"/>
      <c r="T42" s="15"/>
      <c r="U42" s="16"/>
      <c r="V42" s="17">
        <v>44334</v>
      </c>
      <c r="W42" s="22" t="s">
        <v>146</v>
      </c>
      <c r="X42" s="92"/>
      <c r="Y42" s="22" t="s">
        <v>104</v>
      </c>
      <c r="Z42" s="22" t="s">
        <v>132</v>
      </c>
      <c r="AA42" s="22"/>
      <c r="AB42" s="92"/>
    </row>
    <row r="43" spans="1:28" ht="30.75" thickBot="1" x14ac:dyDescent="0.3">
      <c r="A43" s="16"/>
      <c r="B43" s="17">
        <v>44369</v>
      </c>
      <c r="C43" s="22" t="s">
        <v>96</v>
      </c>
      <c r="D43" s="92"/>
      <c r="E43" s="22" t="s">
        <v>98</v>
      </c>
      <c r="F43" s="21" t="s">
        <v>134</v>
      </c>
      <c r="G43" s="22"/>
      <c r="H43" s="92"/>
      <c r="I43" s="15"/>
      <c r="J43" s="15"/>
      <c r="K43" s="16"/>
      <c r="L43" s="17">
        <v>44372</v>
      </c>
      <c r="M43" s="22" t="s">
        <v>150</v>
      </c>
      <c r="N43" s="92"/>
      <c r="O43" s="22" t="s">
        <v>98</v>
      </c>
      <c r="P43" s="76" t="s">
        <v>152</v>
      </c>
      <c r="Q43" s="22" t="s">
        <v>153</v>
      </c>
      <c r="R43" s="92"/>
      <c r="S43" s="15"/>
      <c r="T43" s="15"/>
      <c r="U43" s="16"/>
      <c r="V43" s="17">
        <v>44362</v>
      </c>
      <c r="W43" s="22" t="s">
        <v>146</v>
      </c>
      <c r="X43" s="92"/>
      <c r="Y43" s="22" t="s">
        <v>104</v>
      </c>
      <c r="Z43" s="78" t="s">
        <v>113</v>
      </c>
      <c r="AA43" s="22"/>
      <c r="AB43" s="92"/>
    </row>
    <row r="44" spans="1:28" ht="15.75" thickBot="1" x14ac:dyDescent="0.3">
      <c r="A44" s="16"/>
      <c r="B44" s="17">
        <v>44404</v>
      </c>
      <c r="C44" s="22" t="s">
        <v>96</v>
      </c>
      <c r="D44" s="92"/>
      <c r="E44" s="22" t="s">
        <v>98</v>
      </c>
      <c r="F44" s="21" t="s">
        <v>134</v>
      </c>
      <c r="G44" s="22"/>
      <c r="H44" s="92"/>
      <c r="I44" s="15"/>
      <c r="J44" s="15"/>
      <c r="K44" s="16"/>
      <c r="L44" s="17">
        <v>44400</v>
      </c>
      <c r="M44" s="22" t="s">
        <v>150</v>
      </c>
      <c r="N44" s="92"/>
      <c r="O44" s="22" t="s">
        <v>104</v>
      </c>
      <c r="P44" s="22" t="s">
        <v>113</v>
      </c>
      <c r="Q44" s="22"/>
      <c r="R44" s="92"/>
      <c r="S44" s="15"/>
      <c r="T44" s="15"/>
      <c r="U44" s="16"/>
      <c r="V44" s="17">
        <v>44397</v>
      </c>
      <c r="W44" s="22" t="s">
        <v>146</v>
      </c>
      <c r="X44" s="92"/>
      <c r="Y44" s="22" t="s">
        <v>104</v>
      </c>
      <c r="Z44" s="22" t="s">
        <v>132</v>
      </c>
      <c r="AA44" s="22"/>
      <c r="AB44" s="92"/>
    </row>
    <row r="45" spans="1:28" ht="15.75" thickBot="1" x14ac:dyDescent="0.3">
      <c r="A45" s="16"/>
      <c r="B45" s="17">
        <v>44432</v>
      </c>
      <c r="C45" s="22" t="s">
        <v>96</v>
      </c>
      <c r="D45" s="92"/>
      <c r="E45" s="22" t="s">
        <v>98</v>
      </c>
      <c r="F45" s="21" t="s">
        <v>134</v>
      </c>
      <c r="G45" s="22"/>
      <c r="H45" s="92"/>
      <c r="I45" s="15"/>
      <c r="J45" s="15"/>
      <c r="K45" s="16"/>
      <c r="L45" s="17">
        <v>44435</v>
      </c>
      <c r="M45" s="22" t="s">
        <v>150</v>
      </c>
      <c r="N45" s="92"/>
      <c r="O45" s="22" t="s">
        <v>104</v>
      </c>
      <c r="P45" s="22" t="s">
        <v>152</v>
      </c>
      <c r="Q45" s="22"/>
      <c r="R45" s="92"/>
      <c r="S45" s="15"/>
      <c r="T45" s="15"/>
      <c r="U45" s="16"/>
      <c r="V45" s="17">
        <v>44425</v>
      </c>
      <c r="W45" s="22" t="s">
        <v>146</v>
      </c>
      <c r="X45" s="92"/>
      <c r="Y45" s="22" t="s">
        <v>104</v>
      </c>
      <c r="Z45" s="22" t="s">
        <v>113</v>
      </c>
      <c r="AA45" s="22"/>
      <c r="AB45" s="92"/>
    </row>
    <row r="46" spans="1:28" x14ac:dyDescent="0.25">
      <c r="A46" s="16"/>
      <c r="B46" s="17">
        <v>44467</v>
      </c>
      <c r="C46" s="22" t="s">
        <v>96</v>
      </c>
      <c r="D46" s="92"/>
      <c r="E46" s="22" t="s">
        <v>98</v>
      </c>
      <c r="F46" s="21" t="s">
        <v>134</v>
      </c>
      <c r="G46" s="22"/>
      <c r="H46" s="92"/>
      <c r="I46" s="15"/>
      <c r="J46" s="15"/>
      <c r="K46" s="16"/>
      <c r="L46" s="17">
        <v>44463</v>
      </c>
      <c r="M46" s="22" t="s">
        <v>150</v>
      </c>
      <c r="N46" s="92"/>
      <c r="O46" s="22" t="s">
        <v>104</v>
      </c>
      <c r="P46" s="76" t="s">
        <v>113</v>
      </c>
      <c r="Q46" s="22"/>
      <c r="R46" s="92"/>
      <c r="S46" s="15"/>
      <c r="T46" s="15"/>
      <c r="U46" s="16"/>
      <c r="V46" s="17">
        <v>44460</v>
      </c>
      <c r="W46" s="22" t="s">
        <v>146</v>
      </c>
      <c r="X46" s="92"/>
      <c r="Y46" s="22" t="s">
        <v>104</v>
      </c>
      <c r="Z46" s="76" t="s">
        <v>113</v>
      </c>
      <c r="AA46" s="76"/>
      <c r="AB46" s="92"/>
    </row>
    <row r="47" spans="1:28" x14ac:dyDescent="0.25">
      <c r="A47" s="16" t="s">
        <v>154</v>
      </c>
      <c r="B47" s="17">
        <v>44495</v>
      </c>
      <c r="C47" s="22" t="s">
        <v>96</v>
      </c>
      <c r="D47" s="92"/>
      <c r="E47" s="22"/>
      <c r="F47" s="22" t="s">
        <v>109</v>
      </c>
      <c r="G47" s="22"/>
      <c r="H47" s="92"/>
      <c r="I47" s="15"/>
      <c r="J47" s="15"/>
      <c r="K47" s="16"/>
      <c r="L47" s="17">
        <v>44491</v>
      </c>
      <c r="M47" s="22" t="s">
        <v>150</v>
      </c>
      <c r="N47" s="92"/>
      <c r="O47" s="22" t="s">
        <v>104</v>
      </c>
      <c r="P47" s="76" t="s">
        <v>113</v>
      </c>
      <c r="Q47" s="22"/>
      <c r="R47" s="92"/>
      <c r="S47" s="15"/>
      <c r="T47" s="15"/>
      <c r="U47" s="16"/>
      <c r="V47" s="17">
        <v>44488</v>
      </c>
      <c r="W47" s="22" t="s">
        <v>146</v>
      </c>
      <c r="X47" s="92"/>
      <c r="Y47" s="22" t="s">
        <v>104</v>
      </c>
      <c r="Z47" s="76" t="s">
        <v>132</v>
      </c>
      <c r="AA47" s="22"/>
      <c r="AB47" s="92"/>
    </row>
    <row r="48" spans="1:28" x14ac:dyDescent="0.25">
      <c r="A48" s="16"/>
      <c r="B48" s="17">
        <v>44523</v>
      </c>
      <c r="C48" s="22" t="s">
        <v>96</v>
      </c>
      <c r="D48" s="92"/>
      <c r="E48" s="22" t="s">
        <v>98</v>
      </c>
      <c r="F48" s="22" t="s">
        <v>134</v>
      </c>
      <c r="G48" s="22"/>
      <c r="H48" s="92"/>
      <c r="I48" s="15"/>
      <c r="J48" s="15"/>
      <c r="K48" s="16"/>
      <c r="L48" s="17">
        <v>44526</v>
      </c>
      <c r="M48" s="22" t="s">
        <v>150</v>
      </c>
      <c r="N48" s="92"/>
      <c r="O48" s="22" t="s">
        <v>104</v>
      </c>
      <c r="P48" s="76" t="s">
        <v>113</v>
      </c>
      <c r="Q48" s="22"/>
      <c r="R48" s="92"/>
      <c r="S48" s="15"/>
      <c r="T48" s="15"/>
      <c r="U48" s="16"/>
      <c r="V48" s="17">
        <v>44516</v>
      </c>
      <c r="W48" s="22" t="s">
        <v>146</v>
      </c>
      <c r="X48" s="92"/>
      <c r="Y48" s="22" t="s">
        <v>104</v>
      </c>
      <c r="Z48" s="76" t="s">
        <v>113</v>
      </c>
      <c r="AA48" s="22"/>
      <c r="AB48" s="92"/>
    </row>
    <row r="49" spans="1:28" ht="15.75" thickBot="1" x14ac:dyDescent="0.3">
      <c r="A49" s="18"/>
      <c r="B49" s="19">
        <v>44558</v>
      </c>
      <c r="C49" s="23" t="s">
        <v>96</v>
      </c>
      <c r="D49" s="93"/>
      <c r="E49" s="23"/>
      <c r="F49" s="23" t="s">
        <v>109</v>
      </c>
      <c r="G49" s="23"/>
      <c r="H49" s="93"/>
      <c r="I49" s="15"/>
      <c r="J49" s="15"/>
      <c r="K49" s="18" t="s">
        <v>155</v>
      </c>
      <c r="L49" s="19">
        <v>44554</v>
      </c>
      <c r="M49" s="22" t="s">
        <v>150</v>
      </c>
      <c r="N49" s="93"/>
      <c r="O49" s="23"/>
      <c r="P49" s="23" t="s">
        <v>109</v>
      </c>
      <c r="Q49" s="23"/>
      <c r="R49" s="93"/>
      <c r="S49" s="15"/>
      <c r="T49" s="15"/>
      <c r="U49" s="18"/>
      <c r="V49" s="19">
        <v>44551</v>
      </c>
      <c r="W49" s="23" t="s">
        <v>146</v>
      </c>
      <c r="X49" s="93"/>
      <c r="Y49" s="23" t="s">
        <v>104</v>
      </c>
      <c r="Z49" s="77" t="s">
        <v>132</v>
      </c>
      <c r="AA49" s="23"/>
      <c r="AB49" s="93"/>
    </row>
    <row r="52" spans="1:28" ht="19.5" customHeight="1" thickBot="1" x14ac:dyDescent="0.3">
      <c r="A52" s="87" t="s">
        <v>156</v>
      </c>
      <c r="B52" s="88"/>
      <c r="C52" s="88"/>
      <c r="D52" s="88"/>
      <c r="E52" s="88"/>
      <c r="F52" s="88"/>
      <c r="G52" s="88"/>
      <c r="H52" s="88"/>
      <c r="I52" s="20"/>
      <c r="K52" s="87" t="s">
        <v>157</v>
      </c>
      <c r="L52" s="88"/>
      <c r="M52" s="88"/>
      <c r="N52" s="88"/>
      <c r="O52" s="88"/>
      <c r="P52" s="88"/>
      <c r="Q52" s="88"/>
      <c r="R52" s="88"/>
      <c r="U52" s="87" t="s">
        <v>158</v>
      </c>
      <c r="V52" s="88"/>
      <c r="W52" s="88"/>
      <c r="X52" s="88"/>
      <c r="Y52" s="88"/>
      <c r="Z52" s="88"/>
      <c r="AA52" s="88"/>
      <c r="AB52" s="88"/>
    </row>
    <row r="53" spans="1:28" ht="63.75" thickBot="1" x14ac:dyDescent="0.3">
      <c r="A53" s="11" t="s">
        <v>87</v>
      </c>
      <c r="B53" s="12" t="s">
        <v>88</v>
      </c>
      <c r="C53" s="12" t="s">
        <v>89</v>
      </c>
      <c r="D53" s="12" t="s">
        <v>90</v>
      </c>
      <c r="E53" s="12" t="s">
        <v>91</v>
      </c>
      <c r="F53" s="12" t="s">
        <v>92</v>
      </c>
      <c r="G53" s="12" t="s">
        <v>93</v>
      </c>
      <c r="H53" s="12" t="s">
        <v>94</v>
      </c>
      <c r="I53" s="10"/>
      <c r="K53" s="11" t="s">
        <v>87</v>
      </c>
      <c r="L53" s="12" t="s">
        <v>88</v>
      </c>
      <c r="M53" s="12" t="s">
        <v>89</v>
      </c>
      <c r="N53" s="12" t="s">
        <v>90</v>
      </c>
      <c r="O53" s="12" t="s">
        <v>91</v>
      </c>
      <c r="P53" s="12" t="s">
        <v>92</v>
      </c>
      <c r="Q53" s="12" t="s">
        <v>93</v>
      </c>
      <c r="R53" s="12" t="s">
        <v>94</v>
      </c>
      <c r="S53" s="10"/>
      <c r="U53" s="11" t="s">
        <v>87</v>
      </c>
      <c r="V53" s="12" t="s">
        <v>88</v>
      </c>
      <c r="W53" s="12" t="s">
        <v>89</v>
      </c>
      <c r="X53" s="12" t="s">
        <v>90</v>
      </c>
      <c r="Y53" s="12" t="s">
        <v>91</v>
      </c>
      <c r="Z53" s="12" t="s">
        <v>92</v>
      </c>
      <c r="AA53" s="12" t="s">
        <v>93</v>
      </c>
      <c r="AB53" s="12" t="s">
        <v>94</v>
      </c>
    </row>
    <row r="54" spans="1:28" ht="60.75" thickBot="1" x14ac:dyDescent="0.3">
      <c r="A54" s="82" t="s">
        <v>159</v>
      </c>
      <c r="B54" s="14">
        <v>44211</v>
      </c>
      <c r="C54" s="22" t="s">
        <v>143</v>
      </c>
      <c r="D54" s="91" t="s">
        <v>160</v>
      </c>
      <c r="E54" s="21" t="s">
        <v>161</v>
      </c>
      <c r="F54" s="21" t="s">
        <v>162</v>
      </c>
      <c r="G54" s="21" t="s">
        <v>163</v>
      </c>
      <c r="H54" s="91" t="s">
        <v>164</v>
      </c>
      <c r="I54" s="15"/>
      <c r="K54" s="82" t="s">
        <v>165</v>
      </c>
      <c r="L54" s="14">
        <v>44218</v>
      </c>
      <c r="M54" s="21" t="s">
        <v>143</v>
      </c>
      <c r="N54" s="91" t="s">
        <v>166</v>
      </c>
      <c r="O54" s="21" t="s">
        <v>111</v>
      </c>
      <c r="P54" s="21" t="s">
        <v>167</v>
      </c>
      <c r="Q54" s="21" t="s">
        <v>100</v>
      </c>
      <c r="R54" s="91" t="s">
        <v>168</v>
      </c>
      <c r="S54" s="15"/>
      <c r="U54" s="82" t="s">
        <v>169</v>
      </c>
      <c r="V54" s="14">
        <v>44209</v>
      </c>
      <c r="W54" s="21" t="s">
        <v>96</v>
      </c>
      <c r="X54" s="91" t="s">
        <v>170</v>
      </c>
      <c r="Y54" s="21" t="s">
        <v>98</v>
      </c>
      <c r="Z54" s="21" t="s">
        <v>125</v>
      </c>
      <c r="AA54" s="21" t="s">
        <v>100</v>
      </c>
      <c r="AB54" s="91" t="s">
        <v>171</v>
      </c>
    </row>
    <row r="55" spans="1:28" ht="15.75" thickBot="1" x14ac:dyDescent="0.3">
      <c r="A55" s="16"/>
      <c r="B55" s="17">
        <v>44246</v>
      </c>
      <c r="C55" s="22" t="s">
        <v>143</v>
      </c>
      <c r="D55" s="92"/>
      <c r="E55" s="22" t="s">
        <v>161</v>
      </c>
      <c r="F55" s="22" t="s">
        <v>162</v>
      </c>
      <c r="G55" s="22"/>
      <c r="H55" s="92"/>
      <c r="I55" s="15"/>
      <c r="K55" s="16"/>
      <c r="L55" s="17">
        <v>44253</v>
      </c>
      <c r="M55" s="22" t="s">
        <v>143</v>
      </c>
      <c r="N55" s="92"/>
      <c r="O55" s="22" t="s">
        <v>111</v>
      </c>
      <c r="P55" s="22" t="s">
        <v>167</v>
      </c>
      <c r="Q55" s="22"/>
      <c r="R55" s="92"/>
      <c r="S55" s="15"/>
      <c r="U55" s="16"/>
      <c r="V55" s="17">
        <v>44237</v>
      </c>
      <c r="W55" s="22" t="s">
        <v>96</v>
      </c>
      <c r="X55" s="92"/>
      <c r="Y55" s="22" t="s">
        <v>98</v>
      </c>
      <c r="Z55" s="21" t="s">
        <v>125</v>
      </c>
      <c r="AA55" s="22"/>
      <c r="AB55" s="92"/>
    </row>
    <row r="56" spans="1:28" ht="15.75" thickBot="1" x14ac:dyDescent="0.3">
      <c r="A56" s="16"/>
      <c r="B56" s="17">
        <v>44274</v>
      </c>
      <c r="C56" s="22" t="s">
        <v>150</v>
      </c>
      <c r="D56" s="92"/>
      <c r="E56" s="22" t="s">
        <v>161</v>
      </c>
      <c r="F56" s="22" t="s">
        <v>162</v>
      </c>
      <c r="G56" s="22"/>
      <c r="H56" s="92"/>
      <c r="I56" s="15"/>
      <c r="K56" s="16"/>
      <c r="L56" s="17">
        <v>44281</v>
      </c>
      <c r="M56" s="22" t="s">
        <v>150</v>
      </c>
      <c r="N56" s="92"/>
      <c r="O56" s="22" t="s">
        <v>111</v>
      </c>
      <c r="P56" s="22" t="s">
        <v>167</v>
      </c>
      <c r="Q56" s="22"/>
      <c r="R56" s="92"/>
      <c r="S56" s="15"/>
      <c r="U56" s="16"/>
      <c r="V56" s="17">
        <v>44265</v>
      </c>
      <c r="W56" s="22" t="s">
        <v>96</v>
      </c>
      <c r="X56" s="92"/>
      <c r="Y56" s="22" t="s">
        <v>98</v>
      </c>
      <c r="Z56" s="21" t="s">
        <v>125</v>
      </c>
      <c r="AA56" s="22"/>
      <c r="AB56" s="92"/>
    </row>
    <row r="57" spans="1:28" ht="30.75" thickBot="1" x14ac:dyDescent="0.3">
      <c r="A57" s="16"/>
      <c r="B57" s="17">
        <v>44302</v>
      </c>
      <c r="C57" s="22" t="s">
        <v>150</v>
      </c>
      <c r="D57" s="92"/>
      <c r="E57" s="22" t="s">
        <v>111</v>
      </c>
      <c r="F57" s="22" t="s">
        <v>167</v>
      </c>
      <c r="G57" s="22" t="s">
        <v>299</v>
      </c>
      <c r="H57" s="92"/>
      <c r="I57" s="15"/>
      <c r="K57" s="16"/>
      <c r="L57" s="17">
        <v>44309</v>
      </c>
      <c r="M57" s="22" t="s">
        <v>150</v>
      </c>
      <c r="N57" s="92"/>
      <c r="O57" s="22" t="s">
        <v>111</v>
      </c>
      <c r="P57" s="22" t="s">
        <v>167</v>
      </c>
      <c r="Q57" s="86" t="s">
        <v>100</v>
      </c>
      <c r="R57" s="92"/>
      <c r="S57" s="15"/>
      <c r="U57" s="16"/>
      <c r="V57" s="81">
        <v>44300</v>
      </c>
      <c r="W57" s="22" t="s">
        <v>96</v>
      </c>
      <c r="X57" s="92"/>
      <c r="Y57" s="22" t="s">
        <v>98</v>
      </c>
      <c r="Z57" s="21" t="s">
        <v>125</v>
      </c>
      <c r="AA57" s="86" t="s">
        <v>100</v>
      </c>
      <c r="AB57" s="92"/>
    </row>
    <row r="58" spans="1:28" ht="15.75" thickBot="1" x14ac:dyDescent="0.3">
      <c r="A58" s="16"/>
      <c r="B58" s="17">
        <v>44337</v>
      </c>
      <c r="C58" s="22" t="s">
        <v>150</v>
      </c>
      <c r="D58" s="92"/>
      <c r="E58" s="22" t="s">
        <v>111</v>
      </c>
      <c r="F58" s="22" t="s">
        <v>114</v>
      </c>
      <c r="G58" s="22" t="s">
        <v>172</v>
      </c>
      <c r="H58" s="92"/>
      <c r="I58" s="15"/>
      <c r="K58" s="16"/>
      <c r="L58" s="17">
        <v>44344</v>
      </c>
      <c r="M58" s="22" t="s">
        <v>150</v>
      </c>
      <c r="N58" s="92"/>
      <c r="O58" s="22" t="s">
        <v>111</v>
      </c>
      <c r="P58" s="22" t="s">
        <v>167</v>
      </c>
      <c r="Q58" s="22"/>
      <c r="R58" s="92"/>
      <c r="S58" s="15"/>
      <c r="U58" s="16"/>
      <c r="V58" s="81">
        <v>44328</v>
      </c>
      <c r="W58" s="22" t="s">
        <v>96</v>
      </c>
      <c r="X58" s="92"/>
      <c r="Y58" s="22" t="s">
        <v>98</v>
      </c>
      <c r="Z58" s="21" t="s">
        <v>125</v>
      </c>
      <c r="AA58" s="22"/>
      <c r="AB58" s="92"/>
    </row>
    <row r="59" spans="1:28" ht="15.75" thickBot="1" x14ac:dyDescent="0.3">
      <c r="A59" s="16"/>
      <c r="B59" s="17">
        <v>44365</v>
      </c>
      <c r="C59" s="22" t="s">
        <v>150</v>
      </c>
      <c r="D59" s="92"/>
      <c r="E59" s="22" t="s">
        <v>111</v>
      </c>
      <c r="F59" s="22" t="s">
        <v>167</v>
      </c>
      <c r="G59" s="22" t="s">
        <v>172</v>
      </c>
      <c r="H59" s="92"/>
      <c r="I59" s="15"/>
      <c r="K59" s="16"/>
      <c r="L59" s="17">
        <v>44372</v>
      </c>
      <c r="M59" s="22" t="s">
        <v>150</v>
      </c>
      <c r="N59" s="92"/>
      <c r="O59" s="22" t="s">
        <v>161</v>
      </c>
      <c r="P59" s="22" t="s">
        <v>162</v>
      </c>
      <c r="Q59" s="22" t="s">
        <v>173</v>
      </c>
      <c r="R59" s="92"/>
      <c r="S59" s="15"/>
      <c r="U59" s="16"/>
      <c r="V59" s="81">
        <v>44356</v>
      </c>
      <c r="W59" s="22" t="s">
        <v>96</v>
      </c>
      <c r="X59" s="92"/>
      <c r="Y59" s="22" t="s">
        <v>98</v>
      </c>
      <c r="Z59" s="21" t="s">
        <v>125</v>
      </c>
      <c r="AA59" s="22"/>
      <c r="AB59" s="92"/>
    </row>
    <row r="60" spans="1:28" ht="15.75" thickBot="1" x14ac:dyDescent="0.3">
      <c r="A60" s="16"/>
      <c r="B60" s="17">
        <v>44393</v>
      </c>
      <c r="C60" s="22" t="s">
        <v>150</v>
      </c>
      <c r="D60" s="92"/>
      <c r="E60" s="22" t="s">
        <v>111</v>
      </c>
      <c r="F60" s="76" t="s">
        <v>167</v>
      </c>
      <c r="G60" s="79" t="s">
        <v>172</v>
      </c>
      <c r="H60" s="92"/>
      <c r="I60" s="15"/>
      <c r="K60" s="16"/>
      <c r="L60" s="17">
        <v>44400</v>
      </c>
      <c r="M60" s="22" t="s">
        <v>150</v>
      </c>
      <c r="N60" s="92"/>
      <c r="O60" s="22" t="s">
        <v>111</v>
      </c>
      <c r="P60" s="22" t="s">
        <v>167</v>
      </c>
      <c r="Q60" s="22"/>
      <c r="R60" s="92"/>
      <c r="S60" s="15"/>
      <c r="U60" s="16"/>
      <c r="V60" s="17">
        <v>44391</v>
      </c>
      <c r="W60" s="22" t="s">
        <v>96</v>
      </c>
      <c r="X60" s="92"/>
      <c r="Y60" s="22" t="s">
        <v>98</v>
      </c>
      <c r="Z60" s="21" t="s">
        <v>125</v>
      </c>
      <c r="AA60" s="22"/>
      <c r="AB60" s="92"/>
    </row>
    <row r="61" spans="1:28" ht="15.75" thickBot="1" x14ac:dyDescent="0.3">
      <c r="A61" s="16"/>
      <c r="B61" s="17">
        <v>44428</v>
      </c>
      <c r="C61" s="22" t="s">
        <v>150</v>
      </c>
      <c r="D61" s="92"/>
      <c r="E61" s="22" t="s">
        <v>111</v>
      </c>
      <c r="F61" s="76" t="s">
        <v>114</v>
      </c>
      <c r="G61" s="22" t="s">
        <v>172</v>
      </c>
      <c r="H61" s="92"/>
      <c r="I61" s="15"/>
      <c r="K61" s="16"/>
      <c r="L61" s="17">
        <v>44435</v>
      </c>
      <c r="M61" s="22" t="s">
        <v>150</v>
      </c>
      <c r="N61" s="92"/>
      <c r="O61" s="22" t="s">
        <v>161</v>
      </c>
      <c r="P61" s="22" t="s">
        <v>162</v>
      </c>
      <c r="Q61" s="22" t="s">
        <v>173</v>
      </c>
      <c r="R61" s="92"/>
      <c r="S61" s="15"/>
      <c r="U61" s="16"/>
      <c r="V61" s="17">
        <v>44419</v>
      </c>
      <c r="W61" s="22" t="s">
        <v>96</v>
      </c>
      <c r="X61" s="92"/>
      <c r="Y61" s="22" t="s">
        <v>104</v>
      </c>
      <c r="Z61" s="21" t="s">
        <v>132</v>
      </c>
      <c r="AA61" s="22" t="s">
        <v>174</v>
      </c>
      <c r="AB61" s="92"/>
    </row>
    <row r="62" spans="1:28" ht="15.75" thickBot="1" x14ac:dyDescent="0.3">
      <c r="A62" s="16"/>
      <c r="B62" s="17">
        <v>44456</v>
      </c>
      <c r="C62" s="22" t="s">
        <v>150</v>
      </c>
      <c r="D62" s="92"/>
      <c r="E62" s="22" t="s">
        <v>111</v>
      </c>
      <c r="F62" s="76" t="s">
        <v>175</v>
      </c>
      <c r="G62" s="22" t="s">
        <v>172</v>
      </c>
      <c r="H62" s="92"/>
      <c r="I62" s="15"/>
      <c r="K62" s="16"/>
      <c r="L62" s="17">
        <v>44463</v>
      </c>
      <c r="M62" s="22" t="s">
        <v>150</v>
      </c>
      <c r="N62" s="92"/>
      <c r="O62" s="22" t="s">
        <v>111</v>
      </c>
      <c r="P62" s="22" t="s">
        <v>167</v>
      </c>
      <c r="Q62" s="22"/>
      <c r="R62" s="92"/>
      <c r="S62" s="15"/>
      <c r="U62" s="16"/>
      <c r="V62" s="17">
        <v>44447</v>
      </c>
      <c r="W62" s="22" t="s">
        <v>96</v>
      </c>
      <c r="X62" s="92"/>
      <c r="Y62" s="22" t="s">
        <v>98</v>
      </c>
      <c r="Z62" s="21" t="s">
        <v>125</v>
      </c>
      <c r="AA62" s="22"/>
      <c r="AB62" s="92"/>
    </row>
    <row r="63" spans="1:28" ht="15.75" thickBot="1" x14ac:dyDescent="0.3">
      <c r="A63" s="16"/>
      <c r="B63" s="17">
        <v>44484</v>
      </c>
      <c r="C63" s="22" t="s">
        <v>150</v>
      </c>
      <c r="D63" s="92"/>
      <c r="E63" s="22" t="s">
        <v>98</v>
      </c>
      <c r="F63" s="76"/>
      <c r="G63" s="22"/>
      <c r="H63" s="92"/>
      <c r="I63" s="15"/>
      <c r="K63" s="16"/>
      <c r="L63" s="17">
        <v>44491</v>
      </c>
      <c r="M63" s="22" t="s">
        <v>150</v>
      </c>
      <c r="N63" s="92"/>
      <c r="O63" s="22" t="s">
        <v>111</v>
      </c>
      <c r="P63" s="22" t="s">
        <v>167</v>
      </c>
      <c r="Q63" s="22"/>
      <c r="R63" s="92"/>
      <c r="S63" s="15"/>
      <c r="U63" s="16"/>
      <c r="V63" s="17">
        <v>44482</v>
      </c>
      <c r="W63" s="22" t="s">
        <v>96</v>
      </c>
      <c r="X63" s="92"/>
      <c r="Y63" s="22" t="s">
        <v>98</v>
      </c>
      <c r="Z63" s="21" t="s">
        <v>125</v>
      </c>
      <c r="AA63" s="22"/>
      <c r="AB63" s="92"/>
    </row>
    <row r="64" spans="1:28" x14ac:dyDescent="0.25">
      <c r="A64" s="16"/>
      <c r="B64" s="17">
        <v>44519</v>
      </c>
      <c r="C64" s="22" t="s">
        <v>150</v>
      </c>
      <c r="D64" s="92"/>
      <c r="E64" s="22" t="s">
        <v>98</v>
      </c>
      <c r="F64" s="76"/>
      <c r="G64" s="22"/>
      <c r="H64" s="92"/>
      <c r="I64" s="15"/>
      <c r="K64" s="16"/>
      <c r="L64" s="17">
        <v>44526</v>
      </c>
      <c r="M64" s="22" t="s">
        <v>150</v>
      </c>
      <c r="N64" s="92"/>
      <c r="O64" s="22" t="s">
        <v>111</v>
      </c>
      <c r="P64" s="22" t="s">
        <v>167</v>
      </c>
      <c r="Q64" s="22"/>
      <c r="R64" s="92"/>
      <c r="S64" s="15"/>
      <c r="U64" s="16"/>
      <c r="V64" s="17">
        <v>44510</v>
      </c>
      <c r="W64" s="22" t="s">
        <v>96</v>
      </c>
      <c r="X64" s="92"/>
      <c r="Y64" s="22" t="s">
        <v>98</v>
      </c>
      <c r="Z64" s="21" t="s">
        <v>125</v>
      </c>
      <c r="AA64" s="22"/>
      <c r="AB64" s="92"/>
    </row>
    <row r="65" spans="1:28" ht="15.75" thickBot="1" x14ac:dyDescent="0.3">
      <c r="A65" s="18"/>
      <c r="B65" s="19">
        <v>44547</v>
      </c>
      <c r="C65" s="23" t="s">
        <v>150</v>
      </c>
      <c r="D65" s="93"/>
      <c r="E65" s="23" t="s">
        <v>98</v>
      </c>
      <c r="F65" s="77"/>
      <c r="G65" s="23"/>
      <c r="H65" s="93"/>
      <c r="I65" s="15"/>
      <c r="K65" s="18" t="s">
        <v>155</v>
      </c>
      <c r="L65" s="19">
        <v>44554</v>
      </c>
      <c r="M65" s="22" t="s">
        <v>150</v>
      </c>
      <c r="N65" s="93"/>
      <c r="O65" s="23"/>
      <c r="P65" s="23" t="s">
        <v>109</v>
      </c>
      <c r="Q65" s="23"/>
      <c r="R65" s="93"/>
      <c r="S65" s="15"/>
      <c r="U65" s="18" t="s">
        <v>176</v>
      </c>
      <c r="V65" s="19">
        <v>44538</v>
      </c>
      <c r="W65" s="23" t="s">
        <v>96</v>
      </c>
      <c r="X65" s="93"/>
      <c r="Y65" s="23"/>
      <c r="Z65" s="23" t="s">
        <v>109</v>
      </c>
      <c r="AA65" s="23"/>
      <c r="AB65" s="93"/>
    </row>
    <row r="66" spans="1:28" x14ac:dyDescent="0.25">
      <c r="M66" s="6" t="e">
        <f>+AC1:AU66</f>
        <v>#VALUE!</v>
      </c>
    </row>
    <row r="68" spans="1:28" ht="19.5" customHeight="1" thickBot="1" x14ac:dyDescent="0.3">
      <c r="A68" s="87" t="s">
        <v>177</v>
      </c>
      <c r="B68" s="88"/>
      <c r="C68" s="88"/>
      <c r="D68" s="88"/>
      <c r="E68" s="88"/>
      <c r="F68" s="88"/>
      <c r="G68" s="88"/>
      <c r="H68" s="88"/>
      <c r="I68" s="20"/>
      <c r="K68" s="87" t="s">
        <v>178</v>
      </c>
      <c r="L68" s="88"/>
      <c r="M68" s="88"/>
      <c r="N68" s="88"/>
      <c r="O68" s="88"/>
      <c r="P68" s="88"/>
      <c r="Q68" s="88"/>
      <c r="R68" s="88"/>
      <c r="U68" s="87" t="s">
        <v>179</v>
      </c>
      <c r="V68" s="88"/>
      <c r="W68" s="88"/>
      <c r="X68" s="88"/>
      <c r="Y68" s="88"/>
      <c r="Z68" s="88"/>
      <c r="AA68" s="88"/>
      <c r="AB68" s="88"/>
    </row>
    <row r="69" spans="1:28" ht="63.75" thickBot="1" x14ac:dyDescent="0.3">
      <c r="A69" s="11" t="s">
        <v>87</v>
      </c>
      <c r="B69" s="12" t="s">
        <v>88</v>
      </c>
      <c r="C69" s="12" t="s">
        <v>89</v>
      </c>
      <c r="D69" s="12" t="s">
        <v>90</v>
      </c>
      <c r="E69" s="12"/>
      <c r="F69" s="12"/>
      <c r="G69" s="12"/>
      <c r="H69" s="12" t="s">
        <v>94</v>
      </c>
      <c r="I69" s="10"/>
      <c r="K69" s="11" t="s">
        <v>87</v>
      </c>
      <c r="L69" s="12" t="s">
        <v>88</v>
      </c>
      <c r="M69" s="12" t="s">
        <v>89</v>
      </c>
      <c r="N69" s="12" t="s">
        <v>90</v>
      </c>
      <c r="O69" s="12" t="s">
        <v>91</v>
      </c>
      <c r="P69" s="12" t="s">
        <v>92</v>
      </c>
      <c r="Q69" s="12" t="s">
        <v>93</v>
      </c>
      <c r="R69" s="12" t="s">
        <v>94</v>
      </c>
      <c r="S69" s="10"/>
      <c r="U69" s="11" t="s">
        <v>87</v>
      </c>
      <c r="V69" s="12" t="s">
        <v>88</v>
      </c>
      <c r="W69" s="12" t="s">
        <v>89</v>
      </c>
      <c r="X69" s="12" t="s">
        <v>90</v>
      </c>
      <c r="Y69" s="12" t="s">
        <v>91</v>
      </c>
      <c r="Z69" s="12" t="s">
        <v>92</v>
      </c>
      <c r="AA69" s="12" t="s">
        <v>93</v>
      </c>
      <c r="AB69" s="12" t="s">
        <v>94</v>
      </c>
    </row>
    <row r="70" spans="1:28" ht="24.6" customHeight="1" thickBot="1" x14ac:dyDescent="0.3">
      <c r="A70" s="82" t="s">
        <v>180</v>
      </c>
      <c r="B70" s="14">
        <v>44223</v>
      </c>
      <c r="C70" s="21" t="s">
        <v>96</v>
      </c>
      <c r="D70" s="91" t="s">
        <v>181</v>
      </c>
      <c r="E70" s="21" t="s">
        <v>98</v>
      </c>
      <c r="F70" s="21" t="s">
        <v>182</v>
      </c>
      <c r="G70" s="21" t="s">
        <v>100</v>
      </c>
      <c r="H70" s="91" t="s">
        <v>183</v>
      </c>
      <c r="I70" s="15"/>
      <c r="K70" s="82" t="s">
        <v>184</v>
      </c>
      <c r="L70" s="14">
        <v>44203</v>
      </c>
      <c r="M70" s="21" t="s">
        <v>96</v>
      </c>
      <c r="N70" s="91" t="s">
        <v>185</v>
      </c>
      <c r="O70" s="21" t="s">
        <v>111</v>
      </c>
      <c r="P70" s="21" t="s">
        <v>115</v>
      </c>
      <c r="Q70" s="21" t="s">
        <v>100</v>
      </c>
      <c r="R70" s="91" t="s">
        <v>186</v>
      </c>
      <c r="S70" s="15"/>
      <c r="U70" s="82" t="s">
        <v>187</v>
      </c>
      <c r="V70" s="14">
        <v>44222</v>
      </c>
      <c r="W70" s="21" t="s">
        <v>96</v>
      </c>
      <c r="X70" s="91" t="s">
        <v>188</v>
      </c>
      <c r="Y70" s="21" t="s">
        <v>98</v>
      </c>
      <c r="Z70" s="21" t="s">
        <v>189</v>
      </c>
      <c r="AA70" s="21" t="s">
        <v>100</v>
      </c>
      <c r="AB70" s="91" t="s">
        <v>190</v>
      </c>
    </row>
    <row r="71" spans="1:28" ht="15.75" thickBot="1" x14ac:dyDescent="0.3">
      <c r="A71" s="16"/>
      <c r="B71" s="17">
        <v>44251</v>
      </c>
      <c r="C71" s="22" t="s">
        <v>96</v>
      </c>
      <c r="D71" s="92"/>
      <c r="E71" s="22" t="s">
        <v>98</v>
      </c>
      <c r="F71" s="21" t="s">
        <v>182</v>
      </c>
      <c r="G71" s="22"/>
      <c r="H71" s="92"/>
      <c r="I71" s="15"/>
      <c r="K71" s="16"/>
      <c r="L71" s="17">
        <v>44231</v>
      </c>
      <c r="M71" s="22" t="s">
        <v>96</v>
      </c>
      <c r="N71" s="92"/>
      <c r="O71" s="22" t="s">
        <v>104</v>
      </c>
      <c r="P71" s="22" t="s">
        <v>105</v>
      </c>
      <c r="Q71" s="22" t="s">
        <v>100</v>
      </c>
      <c r="R71" s="92"/>
      <c r="S71" s="15"/>
      <c r="U71" s="16"/>
      <c r="V71" s="17">
        <v>44250</v>
      </c>
      <c r="W71" s="22" t="s">
        <v>96</v>
      </c>
      <c r="X71" s="92"/>
      <c r="Y71" s="22" t="s">
        <v>98</v>
      </c>
      <c r="Z71" s="21" t="s">
        <v>189</v>
      </c>
      <c r="AA71" s="22"/>
      <c r="AB71" s="92"/>
    </row>
    <row r="72" spans="1:28" ht="15.75" thickBot="1" x14ac:dyDescent="0.3">
      <c r="A72" s="16"/>
      <c r="B72" s="17">
        <v>44279</v>
      </c>
      <c r="C72" s="22" t="s">
        <v>96</v>
      </c>
      <c r="D72" s="92"/>
      <c r="E72" s="22" t="s">
        <v>98</v>
      </c>
      <c r="F72" s="21" t="s">
        <v>116</v>
      </c>
      <c r="G72" s="22"/>
      <c r="H72" s="92"/>
      <c r="I72" s="15"/>
      <c r="K72" s="16"/>
      <c r="L72" s="17">
        <v>44259</v>
      </c>
      <c r="M72" s="22" t="s">
        <v>96</v>
      </c>
      <c r="N72" s="92"/>
      <c r="O72" s="22" t="s">
        <v>104</v>
      </c>
      <c r="P72" s="22" t="s">
        <v>105</v>
      </c>
      <c r="Q72" s="22"/>
      <c r="R72" s="92"/>
      <c r="S72" s="15"/>
      <c r="U72" s="16"/>
      <c r="V72" s="17">
        <v>44278</v>
      </c>
      <c r="W72" s="22" t="s">
        <v>96</v>
      </c>
      <c r="X72" s="92"/>
      <c r="Y72" s="22" t="s">
        <v>98</v>
      </c>
      <c r="Z72" s="21" t="s">
        <v>189</v>
      </c>
      <c r="AA72" s="22"/>
      <c r="AB72" s="92"/>
    </row>
    <row r="73" spans="1:28" ht="15.75" thickBot="1" x14ac:dyDescent="0.3">
      <c r="A73" s="16"/>
      <c r="B73" s="17">
        <v>44314</v>
      </c>
      <c r="C73" s="22" t="s">
        <v>96</v>
      </c>
      <c r="D73" s="92"/>
      <c r="E73" s="22" t="s">
        <v>98</v>
      </c>
      <c r="F73" s="21" t="s">
        <v>182</v>
      </c>
      <c r="G73" s="86" t="s">
        <v>100</v>
      </c>
      <c r="H73" s="92"/>
      <c r="I73" s="15"/>
      <c r="K73" s="16"/>
      <c r="L73" s="17">
        <v>44287</v>
      </c>
      <c r="M73" s="22" t="s">
        <v>96</v>
      </c>
      <c r="N73" s="92"/>
      <c r="O73" s="22" t="s">
        <v>111</v>
      </c>
      <c r="P73" s="22" t="s">
        <v>112</v>
      </c>
      <c r="Q73" s="86" t="s">
        <v>100</v>
      </c>
      <c r="R73" s="92"/>
      <c r="S73" s="15"/>
      <c r="U73" s="16"/>
      <c r="V73" s="17">
        <v>44313</v>
      </c>
      <c r="W73" s="22" t="s">
        <v>96</v>
      </c>
      <c r="X73" s="92"/>
      <c r="Y73" s="22" t="s">
        <v>98</v>
      </c>
      <c r="Z73" s="21" t="s">
        <v>189</v>
      </c>
      <c r="AA73" s="86" t="s">
        <v>100</v>
      </c>
      <c r="AB73" s="92"/>
    </row>
    <row r="74" spans="1:28" ht="15.75" thickBot="1" x14ac:dyDescent="0.3">
      <c r="A74" s="16"/>
      <c r="B74" s="17">
        <v>44342</v>
      </c>
      <c r="C74" s="22" t="s">
        <v>96</v>
      </c>
      <c r="D74" s="92"/>
      <c r="E74" s="22" t="s">
        <v>98</v>
      </c>
      <c r="F74" s="21" t="s">
        <v>182</v>
      </c>
      <c r="G74" s="22"/>
      <c r="H74" s="92"/>
      <c r="I74" s="15"/>
      <c r="K74" s="16"/>
      <c r="L74" s="17">
        <v>44320</v>
      </c>
      <c r="M74" s="22" t="s">
        <v>96</v>
      </c>
      <c r="N74" s="92"/>
      <c r="O74" s="22" t="s">
        <v>104</v>
      </c>
      <c r="P74" s="22" t="s">
        <v>105</v>
      </c>
      <c r="Q74" s="22"/>
      <c r="R74" s="92"/>
      <c r="S74" s="15"/>
      <c r="U74" s="16"/>
      <c r="V74" s="17">
        <v>44341</v>
      </c>
      <c r="W74" s="22" t="s">
        <v>96</v>
      </c>
      <c r="X74" s="92"/>
      <c r="Y74" s="22" t="s">
        <v>111</v>
      </c>
      <c r="Z74" s="21" t="s">
        <v>114</v>
      </c>
      <c r="AA74" s="22"/>
      <c r="AB74" s="92"/>
    </row>
    <row r="75" spans="1:28" ht="15.75" thickBot="1" x14ac:dyDescent="0.3">
      <c r="A75" s="16"/>
      <c r="B75" s="17">
        <v>44370</v>
      </c>
      <c r="C75" s="22" t="s">
        <v>96</v>
      </c>
      <c r="D75" s="92"/>
      <c r="E75" s="22" t="s">
        <v>98</v>
      </c>
      <c r="F75" s="21" t="s">
        <v>182</v>
      </c>
      <c r="G75" s="22"/>
      <c r="H75" s="92"/>
      <c r="I75" s="15"/>
      <c r="K75" s="16"/>
      <c r="L75" s="17">
        <v>44348</v>
      </c>
      <c r="M75" s="22" t="s">
        <v>96</v>
      </c>
      <c r="N75" s="92"/>
      <c r="O75" s="22" t="s">
        <v>104</v>
      </c>
      <c r="P75" s="22" t="s">
        <v>105</v>
      </c>
      <c r="Q75" s="22"/>
      <c r="R75" s="92"/>
      <c r="S75" s="15"/>
      <c r="U75" s="16"/>
      <c r="V75" s="17">
        <v>44369</v>
      </c>
      <c r="W75" s="22" t="s">
        <v>96</v>
      </c>
      <c r="X75" s="92"/>
      <c r="Y75" s="22" t="s">
        <v>111</v>
      </c>
      <c r="Z75" s="21" t="s">
        <v>114</v>
      </c>
      <c r="AA75" s="22"/>
      <c r="AB75" s="92"/>
    </row>
    <row r="76" spans="1:28" ht="15.75" thickBot="1" x14ac:dyDescent="0.3">
      <c r="A76" s="16"/>
      <c r="B76" s="17">
        <v>44405</v>
      </c>
      <c r="C76" s="22" t="s">
        <v>96</v>
      </c>
      <c r="D76" s="92"/>
      <c r="E76" s="22" t="s">
        <v>98</v>
      </c>
      <c r="F76" s="21" t="s">
        <v>182</v>
      </c>
      <c r="G76" s="22"/>
      <c r="H76" s="92"/>
      <c r="I76" s="15"/>
      <c r="K76" s="16"/>
      <c r="L76" s="17">
        <v>44383</v>
      </c>
      <c r="M76" s="22" t="s">
        <v>96</v>
      </c>
      <c r="N76" s="92"/>
      <c r="O76" s="22" t="s">
        <v>104</v>
      </c>
      <c r="P76" s="76" t="s">
        <v>105</v>
      </c>
      <c r="Q76" s="22"/>
      <c r="R76" s="92"/>
      <c r="S76" s="15"/>
      <c r="U76" s="16"/>
      <c r="V76" s="17">
        <v>44404</v>
      </c>
      <c r="W76" s="22" t="s">
        <v>96</v>
      </c>
      <c r="X76" s="92"/>
      <c r="Y76" s="22" t="s">
        <v>98</v>
      </c>
      <c r="Z76" s="21" t="s">
        <v>189</v>
      </c>
      <c r="AA76" s="22"/>
      <c r="AB76" s="92"/>
    </row>
    <row r="77" spans="1:28" ht="15.75" thickBot="1" x14ac:dyDescent="0.3">
      <c r="A77" s="16"/>
      <c r="B77" s="17">
        <v>44433</v>
      </c>
      <c r="C77" s="22" t="s">
        <v>96</v>
      </c>
      <c r="D77" s="92"/>
      <c r="E77" s="22" t="s">
        <v>98</v>
      </c>
      <c r="F77" s="21" t="s">
        <v>182</v>
      </c>
      <c r="G77" s="22"/>
      <c r="H77" s="92"/>
      <c r="I77" s="15"/>
      <c r="K77" s="16"/>
      <c r="L77" s="17">
        <v>44411</v>
      </c>
      <c r="M77" s="22" t="s">
        <v>96</v>
      </c>
      <c r="N77" s="92"/>
      <c r="O77" s="22" t="s">
        <v>111</v>
      </c>
      <c r="P77" s="22" t="s">
        <v>112</v>
      </c>
      <c r="Q77" s="22"/>
      <c r="R77" s="92"/>
      <c r="S77" s="15"/>
      <c r="U77" s="16"/>
      <c r="V77" s="17">
        <v>44432</v>
      </c>
      <c r="W77" s="22" t="s">
        <v>96</v>
      </c>
      <c r="X77" s="92"/>
      <c r="Y77" s="22" t="s">
        <v>161</v>
      </c>
      <c r="Z77" s="21" t="s">
        <v>162</v>
      </c>
      <c r="AA77" s="22" t="s">
        <v>191</v>
      </c>
      <c r="AB77" s="92"/>
    </row>
    <row r="78" spans="1:28" ht="15.75" thickBot="1" x14ac:dyDescent="0.3">
      <c r="A78" s="16"/>
      <c r="B78" s="17">
        <v>44461</v>
      </c>
      <c r="C78" s="22" t="s">
        <v>96</v>
      </c>
      <c r="D78" s="92"/>
      <c r="E78" s="22" t="s">
        <v>98</v>
      </c>
      <c r="F78" s="21" t="s">
        <v>182</v>
      </c>
      <c r="G78" s="22"/>
      <c r="H78" s="92"/>
      <c r="I78" s="15"/>
      <c r="K78" s="16"/>
      <c r="L78" s="17">
        <v>44446</v>
      </c>
      <c r="M78" s="22" t="s">
        <v>96</v>
      </c>
      <c r="N78" s="92"/>
      <c r="O78" s="22" t="s">
        <v>104</v>
      </c>
      <c r="P78" s="22" t="s">
        <v>105</v>
      </c>
      <c r="Q78" s="22"/>
      <c r="R78" s="92"/>
      <c r="S78" s="15"/>
      <c r="U78" s="16"/>
      <c r="V78" s="17">
        <v>44467</v>
      </c>
      <c r="W78" s="22" t="s">
        <v>96</v>
      </c>
      <c r="X78" s="92"/>
      <c r="Y78" s="22" t="s">
        <v>98</v>
      </c>
      <c r="Z78" s="21" t="s">
        <v>189</v>
      </c>
      <c r="AA78" s="22"/>
      <c r="AB78" s="92"/>
    </row>
    <row r="79" spans="1:28" ht="15.75" thickBot="1" x14ac:dyDescent="0.3">
      <c r="A79" s="16"/>
      <c r="B79" s="17">
        <v>44496</v>
      </c>
      <c r="C79" s="22" t="s">
        <v>96</v>
      </c>
      <c r="D79" s="92"/>
      <c r="E79" s="22" t="s">
        <v>111</v>
      </c>
      <c r="F79" s="21" t="s">
        <v>192</v>
      </c>
      <c r="G79" s="22"/>
      <c r="H79" s="92"/>
      <c r="I79" s="15"/>
      <c r="K79" s="16"/>
      <c r="L79" s="17">
        <v>44474</v>
      </c>
      <c r="M79" s="22" t="s">
        <v>96</v>
      </c>
      <c r="N79" s="92"/>
      <c r="O79" s="22" t="s">
        <v>111</v>
      </c>
      <c r="P79" s="76" t="s">
        <v>112</v>
      </c>
      <c r="Q79" s="22"/>
      <c r="R79" s="92"/>
      <c r="S79" s="15"/>
      <c r="U79" s="16" t="s">
        <v>154</v>
      </c>
      <c r="V79" s="17">
        <v>44495</v>
      </c>
      <c r="W79" s="22" t="s">
        <v>96</v>
      </c>
      <c r="X79" s="92"/>
      <c r="Y79" s="22"/>
      <c r="Z79" s="76" t="s">
        <v>109</v>
      </c>
      <c r="AA79" s="22"/>
      <c r="AB79" s="92"/>
    </row>
    <row r="80" spans="1:28" ht="15.75" thickBot="1" x14ac:dyDescent="0.3">
      <c r="A80" s="16"/>
      <c r="B80" s="17">
        <v>44524</v>
      </c>
      <c r="C80" s="22" t="s">
        <v>96</v>
      </c>
      <c r="D80" s="92"/>
      <c r="E80" s="22" t="s">
        <v>98</v>
      </c>
      <c r="F80" s="21" t="s">
        <v>182</v>
      </c>
      <c r="G80" s="22"/>
      <c r="H80" s="92"/>
      <c r="I80" s="15"/>
      <c r="K80" s="16"/>
      <c r="L80" s="17">
        <v>44502</v>
      </c>
      <c r="M80" s="22" t="s">
        <v>96</v>
      </c>
      <c r="N80" s="92"/>
      <c r="O80" s="22" t="s">
        <v>104</v>
      </c>
      <c r="P80" s="22" t="s">
        <v>105</v>
      </c>
      <c r="Q80" s="22"/>
      <c r="R80" s="92"/>
      <c r="S80" s="15"/>
      <c r="U80" s="16"/>
      <c r="V80" s="17">
        <v>44523</v>
      </c>
      <c r="W80" s="22" t="s">
        <v>96</v>
      </c>
      <c r="X80" s="92"/>
      <c r="Y80" s="22" t="s">
        <v>98</v>
      </c>
      <c r="Z80" s="22" t="s">
        <v>189</v>
      </c>
      <c r="AA80" s="22"/>
      <c r="AB80" s="92"/>
    </row>
    <row r="81" spans="1:28" ht="15.75" thickBot="1" x14ac:dyDescent="0.3">
      <c r="A81" s="18"/>
      <c r="B81" s="19">
        <v>44552</v>
      </c>
      <c r="C81" s="23" t="s">
        <v>96</v>
      </c>
      <c r="D81" s="93"/>
      <c r="E81" s="23" t="s">
        <v>98</v>
      </c>
      <c r="F81" s="21" t="s">
        <v>182</v>
      </c>
      <c r="G81" s="23"/>
      <c r="H81" s="93"/>
      <c r="I81" s="15"/>
      <c r="K81" s="18"/>
      <c r="L81" s="19">
        <v>44537</v>
      </c>
      <c r="M81" s="23" t="s">
        <v>96</v>
      </c>
      <c r="N81" s="93"/>
      <c r="O81" s="23" t="s">
        <v>104</v>
      </c>
      <c r="P81" s="23" t="s">
        <v>105</v>
      </c>
      <c r="Q81" s="23"/>
      <c r="R81" s="93"/>
      <c r="S81" s="15"/>
      <c r="U81" s="18"/>
      <c r="V81" s="19">
        <v>44558</v>
      </c>
      <c r="W81" s="23" t="s">
        <v>96</v>
      </c>
      <c r="X81" s="93"/>
      <c r="Y81" s="23"/>
      <c r="Z81" s="77" t="s">
        <v>109</v>
      </c>
      <c r="AA81" s="23"/>
      <c r="AB81" s="93"/>
    </row>
    <row r="84" spans="1:28" ht="19.5" customHeight="1" thickBot="1" x14ac:dyDescent="0.3">
      <c r="A84" s="87" t="s">
        <v>193</v>
      </c>
      <c r="B84" s="88"/>
      <c r="C84" s="88"/>
      <c r="D84" s="88"/>
      <c r="E84" s="88"/>
      <c r="F84" s="88"/>
      <c r="G84" s="88"/>
      <c r="H84" s="88"/>
      <c r="I84" s="20"/>
      <c r="K84" s="87" t="s">
        <v>194</v>
      </c>
      <c r="L84" s="88"/>
      <c r="M84" s="88"/>
      <c r="N84" s="88"/>
      <c r="O84" s="88"/>
      <c r="P84" s="88"/>
      <c r="Q84" s="88"/>
      <c r="R84" s="88"/>
      <c r="U84" s="87" t="s">
        <v>195</v>
      </c>
      <c r="V84" s="88"/>
      <c r="W84" s="88"/>
      <c r="X84" s="88"/>
      <c r="Y84" s="88"/>
      <c r="Z84" s="88"/>
      <c r="AA84" s="88"/>
      <c r="AB84" s="88"/>
    </row>
    <row r="85" spans="1:28" ht="63.75" thickBot="1" x14ac:dyDescent="0.3">
      <c r="A85" s="11" t="s">
        <v>87</v>
      </c>
      <c r="B85" s="12" t="s">
        <v>88</v>
      </c>
      <c r="C85" s="12" t="s">
        <v>89</v>
      </c>
      <c r="D85" s="12" t="s">
        <v>90</v>
      </c>
      <c r="E85" s="12" t="s">
        <v>91</v>
      </c>
      <c r="F85" s="12" t="s">
        <v>92</v>
      </c>
      <c r="G85" s="12" t="s">
        <v>93</v>
      </c>
      <c r="H85" s="12" t="s">
        <v>94</v>
      </c>
      <c r="I85" s="10"/>
      <c r="K85" s="11" t="s">
        <v>87</v>
      </c>
      <c r="L85" s="12" t="s">
        <v>88</v>
      </c>
      <c r="M85" s="12" t="s">
        <v>89</v>
      </c>
      <c r="N85" s="12" t="s">
        <v>90</v>
      </c>
      <c r="O85" s="12"/>
      <c r="P85" s="12"/>
      <c r="Q85" s="12"/>
      <c r="R85" s="12" t="s">
        <v>94</v>
      </c>
      <c r="S85" s="10"/>
      <c r="U85" s="11" t="s">
        <v>87</v>
      </c>
      <c r="V85" s="12" t="s">
        <v>88</v>
      </c>
      <c r="W85" s="12" t="s">
        <v>89</v>
      </c>
      <c r="X85" s="12" t="s">
        <v>90</v>
      </c>
      <c r="Y85" s="12" t="s">
        <v>91</v>
      </c>
      <c r="Z85" s="12" t="s">
        <v>92</v>
      </c>
      <c r="AA85" s="12" t="s">
        <v>93</v>
      </c>
      <c r="AB85" s="12" t="s">
        <v>94</v>
      </c>
    </row>
    <row r="86" spans="1:28" ht="23.45" customHeight="1" x14ac:dyDescent="0.25">
      <c r="A86" s="82" t="s">
        <v>159</v>
      </c>
      <c r="B86" s="14">
        <v>44211</v>
      </c>
      <c r="C86" s="21" t="s">
        <v>150</v>
      </c>
      <c r="D86" s="91" t="s">
        <v>196</v>
      </c>
      <c r="E86" s="21" t="s">
        <v>98</v>
      </c>
      <c r="F86" s="21" t="s">
        <v>99</v>
      </c>
      <c r="G86" s="21" t="s">
        <v>100</v>
      </c>
      <c r="H86" s="91" t="s">
        <v>197</v>
      </c>
      <c r="I86" s="15"/>
      <c r="K86" s="82" t="s">
        <v>198</v>
      </c>
      <c r="L86" s="14">
        <v>44210</v>
      </c>
      <c r="M86" s="21" t="s">
        <v>96</v>
      </c>
      <c r="N86" s="91" t="s">
        <v>144</v>
      </c>
      <c r="O86" s="21" t="s">
        <v>98</v>
      </c>
      <c r="P86" s="21" t="s">
        <v>116</v>
      </c>
      <c r="Q86" s="21" t="s">
        <v>100</v>
      </c>
      <c r="R86" s="91" t="s">
        <v>199</v>
      </c>
      <c r="S86" s="15"/>
      <c r="U86" s="82" t="s">
        <v>200</v>
      </c>
      <c r="V86" s="14">
        <v>44201</v>
      </c>
      <c r="W86" s="21" t="s">
        <v>150</v>
      </c>
      <c r="X86" s="91" t="s">
        <v>201</v>
      </c>
      <c r="Y86" s="21" t="s">
        <v>161</v>
      </c>
      <c r="Z86" s="21" t="s">
        <v>162</v>
      </c>
      <c r="AA86" s="21" t="s">
        <v>100</v>
      </c>
      <c r="AB86" s="91" t="s">
        <v>202</v>
      </c>
    </row>
    <row r="87" spans="1:28" x14ac:dyDescent="0.25">
      <c r="A87" s="16"/>
      <c r="B87" s="17">
        <v>44246</v>
      </c>
      <c r="C87" s="22" t="s">
        <v>150</v>
      </c>
      <c r="D87" s="92"/>
      <c r="E87" s="22" t="s">
        <v>98</v>
      </c>
      <c r="F87" s="22" t="s">
        <v>99</v>
      </c>
      <c r="G87" s="22"/>
      <c r="H87" s="92"/>
      <c r="I87" s="15"/>
      <c r="K87" s="16"/>
      <c r="L87" s="17">
        <v>44238</v>
      </c>
      <c r="M87" s="22" t="s">
        <v>96</v>
      </c>
      <c r="N87" s="92"/>
      <c r="O87" s="22" t="s">
        <v>98</v>
      </c>
      <c r="P87" s="22" t="s">
        <v>116</v>
      </c>
      <c r="Q87" s="22"/>
      <c r="R87" s="92"/>
      <c r="S87" s="15"/>
      <c r="U87" s="16"/>
      <c r="V87" s="17">
        <v>44229</v>
      </c>
      <c r="W87" s="22" t="s">
        <v>150</v>
      </c>
      <c r="X87" s="92"/>
      <c r="Y87" s="22" t="s">
        <v>161</v>
      </c>
      <c r="Z87" s="22" t="s">
        <v>162</v>
      </c>
      <c r="AA87" s="22" t="s">
        <v>100</v>
      </c>
      <c r="AB87" s="92"/>
    </row>
    <row r="88" spans="1:28" x14ac:dyDescent="0.25">
      <c r="A88" s="16"/>
      <c r="B88" s="17">
        <v>44274</v>
      </c>
      <c r="C88" s="22" t="s">
        <v>150</v>
      </c>
      <c r="D88" s="92"/>
      <c r="E88" s="22" t="s">
        <v>98</v>
      </c>
      <c r="F88" s="22" t="s">
        <v>99</v>
      </c>
      <c r="G88" s="22"/>
      <c r="H88" s="92"/>
      <c r="I88" s="15"/>
      <c r="K88" s="16"/>
      <c r="L88" s="17">
        <v>44266</v>
      </c>
      <c r="M88" s="22" t="s">
        <v>96</v>
      </c>
      <c r="N88" s="92"/>
      <c r="O88" s="22" t="s">
        <v>98</v>
      </c>
      <c r="P88" s="22" t="s">
        <v>116</v>
      </c>
      <c r="Q88" s="22"/>
      <c r="R88" s="92"/>
      <c r="S88" s="15"/>
      <c r="U88" s="16"/>
      <c r="V88" s="17">
        <v>44257</v>
      </c>
      <c r="W88" s="22" t="s">
        <v>150</v>
      </c>
      <c r="X88" s="92"/>
      <c r="Y88" s="22" t="s">
        <v>111</v>
      </c>
      <c r="Z88" s="22" t="s">
        <v>167</v>
      </c>
      <c r="AA88" s="22" t="s">
        <v>203</v>
      </c>
      <c r="AB88" s="92"/>
    </row>
    <row r="89" spans="1:28" x14ac:dyDescent="0.25">
      <c r="A89" s="16"/>
      <c r="B89" s="17">
        <v>44302</v>
      </c>
      <c r="C89" s="22" t="s">
        <v>150</v>
      </c>
      <c r="D89" s="92"/>
      <c r="E89" s="22" t="s">
        <v>111</v>
      </c>
      <c r="F89" s="22" t="s">
        <v>114</v>
      </c>
      <c r="G89" s="86" t="s">
        <v>100</v>
      </c>
      <c r="H89" s="92"/>
      <c r="I89" s="15"/>
      <c r="K89" s="16"/>
      <c r="L89" s="17">
        <v>44294</v>
      </c>
      <c r="M89" s="22" t="s">
        <v>96</v>
      </c>
      <c r="N89" s="92"/>
      <c r="O89" s="22" t="s">
        <v>98</v>
      </c>
      <c r="P89" s="22" t="s">
        <v>116</v>
      </c>
      <c r="Q89" s="86" t="s">
        <v>100</v>
      </c>
      <c r="R89" s="92"/>
      <c r="S89" s="15"/>
      <c r="U89" s="16"/>
      <c r="V89" s="17">
        <v>44292</v>
      </c>
      <c r="W89" s="22" t="s">
        <v>150</v>
      </c>
      <c r="X89" s="92"/>
      <c r="Y89" s="22" t="s">
        <v>161</v>
      </c>
      <c r="Z89" s="22" t="s">
        <v>162</v>
      </c>
      <c r="AA89" s="22" t="s">
        <v>100</v>
      </c>
      <c r="AB89" s="92"/>
    </row>
    <row r="90" spans="1:28" x14ac:dyDescent="0.25">
      <c r="A90" s="16"/>
      <c r="B90" s="17">
        <v>44337</v>
      </c>
      <c r="C90" s="22" t="s">
        <v>150</v>
      </c>
      <c r="D90" s="92"/>
      <c r="E90" s="22" t="s">
        <v>104</v>
      </c>
      <c r="F90" s="22" t="s">
        <v>117</v>
      </c>
      <c r="G90" s="22"/>
      <c r="H90" s="92"/>
      <c r="I90" s="15"/>
      <c r="K90" s="16" t="s">
        <v>204</v>
      </c>
      <c r="L90" s="17">
        <v>44329</v>
      </c>
      <c r="M90" s="22" t="s">
        <v>96</v>
      </c>
      <c r="N90" s="92"/>
      <c r="O90" s="22"/>
      <c r="P90" s="22" t="s">
        <v>109</v>
      </c>
      <c r="Q90" s="22"/>
      <c r="R90" s="92"/>
      <c r="S90" s="15"/>
      <c r="U90" s="16"/>
      <c r="V90" s="17">
        <v>44320</v>
      </c>
      <c r="W90" s="22" t="s">
        <v>150</v>
      </c>
      <c r="X90" s="92"/>
      <c r="Y90" s="22" t="s">
        <v>161</v>
      </c>
      <c r="Z90" s="22" t="s">
        <v>162</v>
      </c>
      <c r="AA90" s="22"/>
      <c r="AB90" s="92"/>
    </row>
    <row r="91" spans="1:28" x14ac:dyDescent="0.25">
      <c r="A91" s="16"/>
      <c r="B91" s="17">
        <v>44365</v>
      </c>
      <c r="C91" s="22" t="s">
        <v>150</v>
      </c>
      <c r="D91" s="92"/>
      <c r="E91" s="22" t="s">
        <v>111</v>
      </c>
      <c r="F91" s="76" t="s">
        <v>114</v>
      </c>
      <c r="G91" s="22"/>
      <c r="H91" s="92"/>
      <c r="I91" s="15"/>
      <c r="K91" s="16"/>
      <c r="L91" s="17">
        <v>44357</v>
      </c>
      <c r="M91" s="22" t="s">
        <v>96</v>
      </c>
      <c r="N91" s="92"/>
      <c r="O91" s="22" t="s">
        <v>98</v>
      </c>
      <c r="P91" s="22" t="s">
        <v>116</v>
      </c>
      <c r="Q91" s="22"/>
      <c r="R91" s="92"/>
      <c r="S91" s="15"/>
      <c r="U91" s="16"/>
      <c r="V91" s="17">
        <v>44348</v>
      </c>
      <c r="W91" s="22" t="s">
        <v>150</v>
      </c>
      <c r="X91" s="92"/>
      <c r="Y91" s="22" t="s">
        <v>161</v>
      </c>
      <c r="Z91" s="22" t="s">
        <v>162</v>
      </c>
      <c r="AA91" s="22"/>
      <c r="AB91" s="92"/>
    </row>
    <row r="92" spans="1:28" x14ac:dyDescent="0.25">
      <c r="A92" s="16"/>
      <c r="B92" s="17">
        <v>44393</v>
      </c>
      <c r="C92" s="22" t="s">
        <v>150</v>
      </c>
      <c r="D92" s="92"/>
      <c r="E92" s="22" t="s">
        <v>98</v>
      </c>
      <c r="F92" s="76" t="s">
        <v>99</v>
      </c>
      <c r="G92" s="22"/>
      <c r="H92" s="92"/>
      <c r="I92" s="15"/>
      <c r="K92" s="16"/>
      <c r="L92" s="17">
        <v>44385</v>
      </c>
      <c r="M92" s="22" t="s">
        <v>96</v>
      </c>
      <c r="N92" s="92"/>
      <c r="O92" s="22" t="s">
        <v>98</v>
      </c>
      <c r="P92" s="22" t="s">
        <v>116</v>
      </c>
      <c r="Q92" s="22"/>
      <c r="R92" s="92"/>
      <c r="S92" s="15"/>
      <c r="U92" s="16"/>
      <c r="V92" s="17">
        <v>44383</v>
      </c>
      <c r="W92" s="22" t="s">
        <v>150</v>
      </c>
      <c r="X92" s="92"/>
      <c r="Y92" s="22" t="s">
        <v>161</v>
      </c>
      <c r="Z92" s="76" t="s">
        <v>162</v>
      </c>
      <c r="AA92" s="22"/>
      <c r="AB92" s="92"/>
    </row>
    <row r="93" spans="1:28" x14ac:dyDescent="0.25">
      <c r="A93" s="16"/>
      <c r="B93" s="17">
        <v>44428</v>
      </c>
      <c r="C93" s="22" t="s">
        <v>150</v>
      </c>
      <c r="D93" s="92"/>
      <c r="E93" s="22" t="s">
        <v>98</v>
      </c>
      <c r="F93" s="76" t="s">
        <v>99</v>
      </c>
      <c r="G93" s="22"/>
      <c r="H93" s="92"/>
      <c r="I93" s="15"/>
      <c r="K93" s="16"/>
      <c r="L93" s="17">
        <v>44420</v>
      </c>
      <c r="M93" s="22" t="s">
        <v>96</v>
      </c>
      <c r="N93" s="92"/>
      <c r="O93" s="22" t="s">
        <v>98</v>
      </c>
      <c r="P93" s="22" t="s">
        <v>205</v>
      </c>
      <c r="Q93" s="22"/>
      <c r="R93" s="92"/>
      <c r="S93" s="15"/>
      <c r="U93" s="16"/>
      <c r="V93" s="17">
        <v>44411</v>
      </c>
      <c r="W93" s="22" t="s">
        <v>150</v>
      </c>
      <c r="X93" s="92"/>
      <c r="Y93" s="22" t="s">
        <v>161</v>
      </c>
      <c r="Z93" s="22" t="s">
        <v>162</v>
      </c>
      <c r="AA93" s="22"/>
      <c r="AB93" s="92"/>
    </row>
    <row r="94" spans="1:28" x14ac:dyDescent="0.25">
      <c r="A94" s="16"/>
      <c r="B94" s="17">
        <v>44456</v>
      </c>
      <c r="C94" s="22" t="s">
        <v>150</v>
      </c>
      <c r="D94" s="92"/>
      <c r="E94" s="22" t="s">
        <v>111</v>
      </c>
      <c r="F94" s="76" t="s">
        <v>114</v>
      </c>
      <c r="G94" s="22"/>
      <c r="H94" s="92"/>
      <c r="I94" s="15"/>
      <c r="K94" s="16"/>
      <c r="L94" s="17">
        <v>44448</v>
      </c>
      <c r="M94" s="22" t="s">
        <v>96</v>
      </c>
      <c r="N94" s="92"/>
      <c r="O94" s="22" t="s">
        <v>98</v>
      </c>
      <c r="P94" s="22" t="s">
        <v>116</v>
      </c>
      <c r="Q94" s="22"/>
      <c r="R94" s="92"/>
      <c r="S94" s="15"/>
      <c r="U94" s="16"/>
      <c r="V94" s="17">
        <v>44446</v>
      </c>
      <c r="W94" s="22" t="s">
        <v>150</v>
      </c>
      <c r="X94" s="92"/>
      <c r="Y94" s="22" t="s">
        <v>111</v>
      </c>
      <c r="Z94" s="76" t="s">
        <v>167</v>
      </c>
      <c r="AA94" s="22"/>
      <c r="AB94" s="92"/>
    </row>
    <row r="95" spans="1:28" ht="30" x14ac:dyDescent="0.25">
      <c r="A95" s="16"/>
      <c r="B95" s="17">
        <v>44484</v>
      </c>
      <c r="C95" s="22" t="s">
        <v>150</v>
      </c>
      <c r="D95" s="92"/>
      <c r="E95" s="22" t="s">
        <v>98</v>
      </c>
      <c r="F95" s="22" t="s">
        <v>99</v>
      </c>
      <c r="G95" s="22"/>
      <c r="H95" s="92"/>
      <c r="I95" s="15"/>
      <c r="K95" s="16"/>
      <c r="L95" s="17">
        <v>44483</v>
      </c>
      <c r="M95" s="22" t="s">
        <v>96</v>
      </c>
      <c r="N95" s="92"/>
      <c r="O95" s="22" t="s">
        <v>98</v>
      </c>
      <c r="P95" s="22" t="s">
        <v>116</v>
      </c>
      <c r="Q95" s="22"/>
      <c r="R95" s="92"/>
      <c r="S95" s="15"/>
      <c r="U95" s="16"/>
      <c r="V95" s="17">
        <v>44474</v>
      </c>
      <c r="W95" s="22" t="s">
        <v>150</v>
      </c>
      <c r="X95" s="92"/>
      <c r="Y95" s="22" t="s">
        <v>98</v>
      </c>
      <c r="Z95" s="22" t="s">
        <v>206</v>
      </c>
      <c r="AA95" s="22" t="s">
        <v>207</v>
      </c>
      <c r="AB95" s="92"/>
    </row>
    <row r="96" spans="1:28" x14ac:dyDescent="0.25">
      <c r="A96" s="16"/>
      <c r="B96" s="17">
        <v>44519</v>
      </c>
      <c r="C96" s="22" t="s">
        <v>150</v>
      </c>
      <c r="D96" s="92"/>
      <c r="E96" s="22" t="s">
        <v>111</v>
      </c>
      <c r="F96" s="22" t="s">
        <v>114</v>
      </c>
      <c r="G96" s="22"/>
      <c r="H96" s="92"/>
      <c r="I96" s="15"/>
      <c r="K96" s="16"/>
      <c r="L96" s="17">
        <v>44511</v>
      </c>
      <c r="M96" s="22" t="s">
        <v>96</v>
      </c>
      <c r="N96" s="92"/>
      <c r="O96" s="22" t="s">
        <v>98</v>
      </c>
      <c r="P96" s="76" t="s">
        <v>116</v>
      </c>
      <c r="Q96" s="22"/>
      <c r="R96" s="92"/>
      <c r="S96" s="15"/>
      <c r="U96" s="16"/>
      <c r="V96" s="17">
        <v>44502</v>
      </c>
      <c r="W96" s="22" t="s">
        <v>150</v>
      </c>
      <c r="X96" s="92"/>
      <c r="Y96" s="22" t="s">
        <v>161</v>
      </c>
      <c r="Z96" s="22" t="s">
        <v>162</v>
      </c>
      <c r="AA96" s="22"/>
      <c r="AB96" s="92"/>
    </row>
    <row r="97" spans="1:28" ht="15.75" thickBot="1" x14ac:dyDescent="0.3">
      <c r="A97" s="18"/>
      <c r="B97" s="19">
        <v>44547</v>
      </c>
      <c r="C97" s="23" t="s">
        <v>150</v>
      </c>
      <c r="D97" s="93"/>
      <c r="E97" s="23" t="s">
        <v>98</v>
      </c>
      <c r="F97" s="23" t="s">
        <v>99</v>
      </c>
      <c r="G97" s="23"/>
      <c r="H97" s="93"/>
      <c r="I97" s="15"/>
      <c r="K97" s="18"/>
      <c r="L97" s="19">
        <v>44539</v>
      </c>
      <c r="M97" s="23" t="s">
        <v>96</v>
      </c>
      <c r="N97" s="93"/>
      <c r="O97" s="23" t="s">
        <v>98</v>
      </c>
      <c r="P97" s="77" t="s">
        <v>116</v>
      </c>
      <c r="Q97" s="23"/>
      <c r="R97" s="93"/>
      <c r="S97" s="15"/>
      <c r="U97" s="18"/>
      <c r="V97" s="19">
        <v>44537</v>
      </c>
      <c r="W97" s="23" t="s">
        <v>150</v>
      </c>
      <c r="X97" s="93"/>
      <c r="Y97" s="23" t="s">
        <v>161</v>
      </c>
      <c r="Z97" s="23" t="s">
        <v>162</v>
      </c>
      <c r="AA97" s="23"/>
      <c r="AB97" s="93"/>
    </row>
    <row r="100" spans="1:28" ht="19.5" customHeight="1" thickBot="1" x14ac:dyDescent="0.3">
      <c r="A100" s="87" t="s">
        <v>208</v>
      </c>
      <c r="B100" s="88"/>
      <c r="C100" s="88"/>
      <c r="D100" s="88"/>
      <c r="E100" s="88"/>
      <c r="F100" s="88"/>
      <c r="G100" s="88"/>
      <c r="H100" s="88"/>
      <c r="I100" s="20"/>
      <c r="K100" s="87" t="s">
        <v>209</v>
      </c>
      <c r="L100" s="88"/>
      <c r="M100" s="88"/>
      <c r="N100" s="88"/>
      <c r="O100" s="88"/>
      <c r="P100" s="88"/>
      <c r="Q100" s="88"/>
      <c r="R100" s="88"/>
      <c r="U100" s="87" t="s">
        <v>210</v>
      </c>
      <c r="V100" s="88"/>
      <c r="W100" s="88"/>
      <c r="X100" s="88"/>
      <c r="Y100" s="88"/>
      <c r="Z100" s="88"/>
      <c r="AA100" s="88"/>
      <c r="AB100" s="88"/>
    </row>
    <row r="101" spans="1:28" ht="63.75" thickBot="1" x14ac:dyDescent="0.3">
      <c r="A101" s="11" t="s">
        <v>87</v>
      </c>
      <c r="B101" s="12" t="s">
        <v>88</v>
      </c>
      <c r="C101" s="12" t="s">
        <v>89</v>
      </c>
      <c r="D101" s="12" t="s">
        <v>90</v>
      </c>
      <c r="E101" s="12"/>
      <c r="F101" s="12"/>
      <c r="G101" s="12"/>
      <c r="H101" s="12" t="s">
        <v>94</v>
      </c>
      <c r="I101" s="10"/>
      <c r="K101" s="11" t="s">
        <v>87</v>
      </c>
      <c r="L101" s="12" t="s">
        <v>88</v>
      </c>
      <c r="M101" s="12" t="s">
        <v>89</v>
      </c>
      <c r="N101" s="12" t="s">
        <v>90</v>
      </c>
      <c r="O101" s="12" t="s">
        <v>91</v>
      </c>
      <c r="P101" s="12" t="s">
        <v>92</v>
      </c>
      <c r="Q101" s="12" t="s">
        <v>93</v>
      </c>
      <c r="R101" s="12" t="s">
        <v>94</v>
      </c>
      <c r="S101" s="10"/>
      <c r="U101" s="11" t="s">
        <v>87</v>
      </c>
      <c r="V101" s="12" t="s">
        <v>88</v>
      </c>
      <c r="W101" s="12" t="s">
        <v>89</v>
      </c>
      <c r="X101" s="12" t="s">
        <v>90</v>
      </c>
      <c r="Y101" s="12" t="s">
        <v>91</v>
      </c>
      <c r="Z101" s="12" t="s">
        <v>92</v>
      </c>
      <c r="AA101" s="12" t="s">
        <v>93</v>
      </c>
      <c r="AB101" s="12" t="s">
        <v>94</v>
      </c>
    </row>
    <row r="102" spans="1:28" ht="60" x14ac:dyDescent="0.25">
      <c r="A102" s="82" t="s">
        <v>159</v>
      </c>
      <c r="B102" s="14">
        <v>44211</v>
      </c>
      <c r="C102" s="21" t="s">
        <v>150</v>
      </c>
      <c r="D102" s="91" t="s">
        <v>147</v>
      </c>
      <c r="E102" s="21" t="s">
        <v>104</v>
      </c>
      <c r="F102" s="21" t="s">
        <v>132</v>
      </c>
      <c r="G102" s="21" t="s">
        <v>100</v>
      </c>
      <c r="H102" s="91" t="s">
        <v>211</v>
      </c>
      <c r="I102" s="15"/>
      <c r="K102" s="82" t="s">
        <v>169</v>
      </c>
      <c r="L102" s="14">
        <v>44209</v>
      </c>
      <c r="M102" s="21" t="s">
        <v>212</v>
      </c>
      <c r="N102" s="91" t="s">
        <v>213</v>
      </c>
      <c r="O102" s="21" t="s">
        <v>104</v>
      </c>
      <c r="P102" s="21" t="s">
        <v>113</v>
      </c>
      <c r="Q102" s="85" t="s">
        <v>214</v>
      </c>
      <c r="R102" s="94" t="s">
        <v>215</v>
      </c>
      <c r="S102" s="15"/>
      <c r="U102" s="82" t="s">
        <v>216</v>
      </c>
      <c r="V102" s="14">
        <v>44204</v>
      </c>
      <c r="W102" s="21" t="s">
        <v>150</v>
      </c>
      <c r="X102" s="91" t="s">
        <v>128</v>
      </c>
      <c r="Y102" s="21" t="s">
        <v>111</v>
      </c>
      <c r="Z102" s="21" t="s">
        <v>135</v>
      </c>
      <c r="AA102" s="21" t="s">
        <v>100</v>
      </c>
      <c r="AB102" s="91" t="s">
        <v>217</v>
      </c>
    </row>
    <row r="103" spans="1:28" x14ac:dyDescent="0.25">
      <c r="A103" s="16"/>
      <c r="B103" s="17">
        <v>44246</v>
      </c>
      <c r="C103" s="22" t="s">
        <v>150</v>
      </c>
      <c r="D103" s="92"/>
      <c r="E103" s="22" t="s">
        <v>104</v>
      </c>
      <c r="F103" s="22" t="s">
        <v>132</v>
      </c>
      <c r="G103" s="22"/>
      <c r="H103" s="92"/>
      <c r="I103" s="15"/>
      <c r="K103" s="16"/>
      <c r="L103" s="17">
        <v>44237</v>
      </c>
      <c r="M103" s="22" t="s">
        <v>212</v>
      </c>
      <c r="N103" s="92"/>
      <c r="O103" s="22" t="s">
        <v>104</v>
      </c>
      <c r="P103" s="22" t="s">
        <v>132</v>
      </c>
      <c r="Q103" s="22"/>
      <c r="R103" s="92"/>
      <c r="S103" s="15"/>
      <c r="U103" s="16"/>
      <c r="V103" s="17">
        <v>44239</v>
      </c>
      <c r="W103" s="22" t="s">
        <v>150</v>
      </c>
      <c r="X103" s="92"/>
      <c r="Y103" s="22" t="s">
        <v>111</v>
      </c>
      <c r="Z103" s="22" t="s">
        <v>135</v>
      </c>
      <c r="AA103" s="22"/>
      <c r="AB103" s="92"/>
    </row>
    <row r="104" spans="1:28" x14ac:dyDescent="0.25">
      <c r="A104" s="16"/>
      <c r="B104" s="17">
        <v>44274</v>
      </c>
      <c r="C104" s="22" t="s">
        <v>150</v>
      </c>
      <c r="D104" s="92"/>
      <c r="E104" s="22" t="s">
        <v>104</v>
      </c>
      <c r="F104" s="22" t="s">
        <v>132</v>
      </c>
      <c r="G104" s="22"/>
      <c r="H104" s="92"/>
      <c r="I104" s="15"/>
      <c r="K104" s="16"/>
      <c r="L104" s="17">
        <v>44265</v>
      </c>
      <c r="M104" s="22" t="s">
        <v>212</v>
      </c>
      <c r="N104" s="92"/>
      <c r="O104" s="22" t="s">
        <v>104</v>
      </c>
      <c r="P104" s="22" t="s">
        <v>132</v>
      </c>
      <c r="Q104" s="22"/>
      <c r="R104" s="92"/>
      <c r="S104" s="15"/>
      <c r="U104" s="16"/>
      <c r="V104" s="17">
        <v>44267</v>
      </c>
      <c r="W104" s="22" t="s">
        <v>150</v>
      </c>
      <c r="X104" s="92"/>
      <c r="Y104" s="22" t="s">
        <v>111</v>
      </c>
      <c r="Z104" s="22" t="s">
        <v>135</v>
      </c>
      <c r="AA104" s="22"/>
      <c r="AB104" s="92"/>
    </row>
    <row r="105" spans="1:28" x14ac:dyDescent="0.25">
      <c r="A105" s="16"/>
      <c r="B105" s="17">
        <v>44302</v>
      </c>
      <c r="C105" s="22" t="s">
        <v>150</v>
      </c>
      <c r="D105" s="92"/>
      <c r="E105" s="22" t="s">
        <v>104</v>
      </c>
      <c r="F105" s="22" t="s">
        <v>132</v>
      </c>
      <c r="G105" s="86" t="s">
        <v>100</v>
      </c>
      <c r="H105" s="92"/>
      <c r="I105" s="15"/>
      <c r="K105" s="80"/>
      <c r="L105" s="81">
        <v>44300</v>
      </c>
      <c r="M105" s="76" t="s">
        <v>212</v>
      </c>
      <c r="N105" s="92"/>
      <c r="O105" s="22" t="s">
        <v>104</v>
      </c>
      <c r="P105" s="22" t="s">
        <v>132</v>
      </c>
      <c r="Q105" s="86" t="s">
        <v>100</v>
      </c>
      <c r="R105" s="92"/>
      <c r="S105" s="15"/>
      <c r="U105" s="16"/>
      <c r="V105" s="17">
        <v>44295</v>
      </c>
      <c r="W105" s="22" t="s">
        <v>150</v>
      </c>
      <c r="X105" s="92"/>
      <c r="Y105" s="22" t="s">
        <v>111</v>
      </c>
      <c r="Z105" s="22" t="s">
        <v>135</v>
      </c>
      <c r="AA105" s="86" t="s">
        <v>100</v>
      </c>
      <c r="AB105" s="92"/>
    </row>
    <row r="106" spans="1:28" x14ac:dyDescent="0.25">
      <c r="A106" s="16"/>
      <c r="B106" s="17">
        <v>44337</v>
      </c>
      <c r="C106" s="22" t="s">
        <v>150</v>
      </c>
      <c r="D106" s="92"/>
      <c r="E106" s="22" t="s">
        <v>104</v>
      </c>
      <c r="F106" s="22" t="s">
        <v>132</v>
      </c>
      <c r="G106" s="22"/>
      <c r="H106" s="92"/>
      <c r="I106" s="15"/>
      <c r="K106" s="80"/>
      <c r="L106" s="81">
        <v>44328</v>
      </c>
      <c r="M106" s="76" t="s">
        <v>212</v>
      </c>
      <c r="N106" s="92"/>
      <c r="O106" s="22" t="s">
        <v>104</v>
      </c>
      <c r="P106" s="22" t="s">
        <v>132</v>
      </c>
      <c r="Q106" s="22"/>
      <c r="R106" s="92"/>
      <c r="S106" s="15"/>
      <c r="U106" s="16"/>
      <c r="V106" s="17">
        <v>44330</v>
      </c>
      <c r="W106" s="22" t="s">
        <v>150</v>
      </c>
      <c r="X106" s="92"/>
      <c r="Y106" s="22" t="s">
        <v>111</v>
      </c>
      <c r="Z106" s="22" t="s">
        <v>135</v>
      </c>
      <c r="AA106" s="22"/>
      <c r="AB106" s="92"/>
    </row>
    <row r="107" spans="1:28" x14ac:dyDescent="0.25">
      <c r="A107" s="16"/>
      <c r="B107" s="17">
        <v>44365</v>
      </c>
      <c r="C107" s="22" t="s">
        <v>150</v>
      </c>
      <c r="D107" s="92"/>
      <c r="E107" s="22" t="s">
        <v>104</v>
      </c>
      <c r="F107" s="22" t="s">
        <v>132</v>
      </c>
      <c r="G107" s="22"/>
      <c r="H107" s="92"/>
      <c r="I107" s="15"/>
      <c r="K107" s="16"/>
      <c r="L107" s="81">
        <v>44356</v>
      </c>
      <c r="M107" s="76" t="s">
        <v>212</v>
      </c>
      <c r="N107" s="92"/>
      <c r="O107" s="22" t="s">
        <v>104</v>
      </c>
      <c r="P107" s="22" t="s">
        <v>113</v>
      </c>
      <c r="Q107" s="22"/>
      <c r="R107" s="92"/>
      <c r="S107" s="15"/>
      <c r="U107" s="16"/>
      <c r="V107" s="17">
        <v>44358</v>
      </c>
      <c r="W107" s="22" t="s">
        <v>150</v>
      </c>
      <c r="X107" s="92"/>
      <c r="Y107" s="22" t="s">
        <v>111</v>
      </c>
      <c r="Z107" s="22" t="s">
        <v>135</v>
      </c>
      <c r="AA107" s="22"/>
      <c r="AB107" s="92"/>
    </row>
    <row r="108" spans="1:28" x14ac:dyDescent="0.25">
      <c r="A108" s="16"/>
      <c r="B108" s="17">
        <v>44393</v>
      </c>
      <c r="C108" s="22" t="s">
        <v>150</v>
      </c>
      <c r="D108" s="92"/>
      <c r="E108" s="22" t="s">
        <v>104</v>
      </c>
      <c r="F108" s="22" t="s">
        <v>132</v>
      </c>
      <c r="G108" s="22"/>
      <c r="H108" s="92"/>
      <c r="I108" s="15"/>
      <c r="K108" s="16"/>
      <c r="L108" s="17">
        <v>44391</v>
      </c>
      <c r="M108" s="22" t="s">
        <v>212</v>
      </c>
      <c r="N108" s="92"/>
      <c r="O108" s="22" t="s">
        <v>161</v>
      </c>
      <c r="P108" s="76" t="s">
        <v>162</v>
      </c>
      <c r="Q108" s="22"/>
      <c r="R108" s="92"/>
      <c r="S108" s="15"/>
      <c r="U108" s="16"/>
      <c r="V108" s="17">
        <v>44386</v>
      </c>
      <c r="W108" s="22" t="s">
        <v>150</v>
      </c>
      <c r="X108" s="92"/>
      <c r="Y108" s="22" t="s">
        <v>111</v>
      </c>
      <c r="Z108" s="22" t="s">
        <v>135</v>
      </c>
      <c r="AA108" s="22"/>
      <c r="AB108" s="92"/>
    </row>
    <row r="109" spans="1:28" x14ac:dyDescent="0.25">
      <c r="A109" s="16"/>
      <c r="B109" s="17">
        <v>44428</v>
      </c>
      <c r="C109" s="22" t="s">
        <v>150</v>
      </c>
      <c r="D109" s="92"/>
      <c r="E109" s="22" t="s">
        <v>104</v>
      </c>
      <c r="F109" s="22" t="s">
        <v>132</v>
      </c>
      <c r="G109" s="22"/>
      <c r="H109" s="92"/>
      <c r="I109" s="15"/>
      <c r="K109" s="16"/>
      <c r="L109" s="17">
        <v>44419</v>
      </c>
      <c r="M109" s="22" t="s">
        <v>212</v>
      </c>
      <c r="N109" s="92"/>
      <c r="O109" s="22" t="s">
        <v>104</v>
      </c>
      <c r="P109" s="76" t="s">
        <v>113</v>
      </c>
      <c r="Q109" s="22"/>
      <c r="R109" s="92"/>
      <c r="S109" s="15"/>
      <c r="U109" s="16"/>
      <c r="V109" s="17">
        <v>44421</v>
      </c>
      <c r="W109" s="22" t="s">
        <v>150</v>
      </c>
      <c r="X109" s="92"/>
      <c r="Y109" s="22" t="s">
        <v>111</v>
      </c>
      <c r="Z109" s="22" t="s">
        <v>135</v>
      </c>
      <c r="AA109" s="22"/>
      <c r="AB109" s="92"/>
    </row>
    <row r="110" spans="1:28" x14ac:dyDescent="0.25">
      <c r="A110" s="16"/>
      <c r="B110" s="17">
        <v>44456</v>
      </c>
      <c r="C110" s="22" t="s">
        <v>150</v>
      </c>
      <c r="D110" s="92"/>
      <c r="E110" s="22" t="s">
        <v>104</v>
      </c>
      <c r="F110" s="22" t="s">
        <v>132</v>
      </c>
      <c r="G110" s="22"/>
      <c r="H110" s="92"/>
      <c r="I110" s="15"/>
      <c r="K110" s="16"/>
      <c r="L110" s="17">
        <v>44447</v>
      </c>
      <c r="M110" s="22" t="s">
        <v>212</v>
      </c>
      <c r="N110" s="92"/>
      <c r="O110" s="22" t="s">
        <v>104</v>
      </c>
      <c r="P110" s="76" t="s">
        <v>132</v>
      </c>
      <c r="Q110" s="22"/>
      <c r="R110" s="92"/>
      <c r="S110" s="15"/>
      <c r="U110" s="16"/>
      <c r="V110" s="17">
        <v>44449</v>
      </c>
      <c r="W110" s="22" t="s">
        <v>150</v>
      </c>
      <c r="X110" s="92"/>
      <c r="Y110" s="22" t="s">
        <v>111</v>
      </c>
      <c r="Z110" s="22" t="s">
        <v>135</v>
      </c>
      <c r="AA110" s="22"/>
      <c r="AB110" s="92"/>
    </row>
    <row r="111" spans="1:28" x14ac:dyDescent="0.25">
      <c r="A111" s="16"/>
      <c r="B111" s="17">
        <v>44484</v>
      </c>
      <c r="C111" s="22" t="s">
        <v>150</v>
      </c>
      <c r="D111" s="92"/>
      <c r="E111" s="22" t="s">
        <v>104</v>
      </c>
      <c r="F111" s="22" t="s">
        <v>132</v>
      </c>
      <c r="G111" s="22"/>
      <c r="H111" s="92"/>
      <c r="I111" s="15"/>
      <c r="K111" s="16"/>
      <c r="L111" s="17">
        <v>44482</v>
      </c>
      <c r="M111" s="22" t="s">
        <v>212</v>
      </c>
      <c r="N111" s="92"/>
      <c r="O111" s="22" t="s">
        <v>104</v>
      </c>
      <c r="P111" s="22" t="s">
        <v>132</v>
      </c>
      <c r="Q111" s="22"/>
      <c r="R111" s="92"/>
      <c r="S111" s="15"/>
      <c r="U111" s="16"/>
      <c r="V111" s="17">
        <v>44477</v>
      </c>
      <c r="W111" s="22" t="s">
        <v>150</v>
      </c>
      <c r="X111" s="92"/>
      <c r="Y111" s="22" t="s">
        <v>111</v>
      </c>
      <c r="Z111" s="22" t="s">
        <v>135</v>
      </c>
      <c r="AA111" s="22"/>
      <c r="AB111" s="92"/>
    </row>
    <row r="112" spans="1:28" x14ac:dyDescent="0.25">
      <c r="A112" s="16"/>
      <c r="B112" s="17">
        <v>44519</v>
      </c>
      <c r="C112" s="22" t="s">
        <v>150</v>
      </c>
      <c r="D112" s="92"/>
      <c r="E112" s="22" t="s">
        <v>104</v>
      </c>
      <c r="F112" s="22" t="s">
        <v>132</v>
      </c>
      <c r="G112" s="22"/>
      <c r="H112" s="92"/>
      <c r="I112" s="15"/>
      <c r="K112" s="16"/>
      <c r="L112" s="17">
        <v>44510</v>
      </c>
      <c r="M112" s="22" t="s">
        <v>212</v>
      </c>
      <c r="N112" s="92"/>
      <c r="O112" s="22" t="s">
        <v>104</v>
      </c>
      <c r="P112" s="76" t="s">
        <v>113</v>
      </c>
      <c r="Q112" s="22"/>
      <c r="R112" s="92"/>
      <c r="S112" s="15"/>
      <c r="U112" s="16"/>
      <c r="V112" s="17">
        <v>44512</v>
      </c>
      <c r="W112" s="22" t="s">
        <v>150</v>
      </c>
      <c r="X112" s="92"/>
      <c r="Y112" s="22" t="s">
        <v>111</v>
      </c>
      <c r="Z112" s="22" t="s">
        <v>135</v>
      </c>
      <c r="AA112" s="22"/>
      <c r="AB112" s="92"/>
    </row>
    <row r="113" spans="1:28" ht="15.75" thickBot="1" x14ac:dyDescent="0.3">
      <c r="A113" s="18"/>
      <c r="B113" s="19">
        <v>44547</v>
      </c>
      <c r="C113" s="23" t="s">
        <v>150</v>
      </c>
      <c r="D113" s="93"/>
      <c r="E113" s="23" t="s">
        <v>104</v>
      </c>
      <c r="F113" s="77" t="s">
        <v>132</v>
      </c>
      <c r="G113" s="23"/>
      <c r="H113" s="93"/>
      <c r="I113" s="15"/>
      <c r="K113" s="18" t="s">
        <v>176</v>
      </c>
      <c r="L113" s="19">
        <v>44538</v>
      </c>
      <c r="M113" s="23" t="s">
        <v>212</v>
      </c>
      <c r="N113" s="93"/>
      <c r="O113" s="23"/>
      <c r="P113" s="77" t="s">
        <v>218</v>
      </c>
      <c r="Q113" s="23"/>
      <c r="R113" s="93"/>
      <c r="S113" s="15"/>
      <c r="U113" s="18"/>
      <c r="V113" s="19">
        <v>44540</v>
      </c>
      <c r="W113" s="23" t="s">
        <v>150</v>
      </c>
      <c r="X113" s="93"/>
      <c r="Y113" s="23" t="s">
        <v>111</v>
      </c>
      <c r="Z113" s="23" t="s">
        <v>135</v>
      </c>
      <c r="AA113" s="23"/>
      <c r="AB113" s="93"/>
    </row>
    <row r="116" spans="1:28" ht="19.5" customHeight="1" thickBot="1" x14ac:dyDescent="0.3">
      <c r="A116" s="87" t="s">
        <v>219</v>
      </c>
      <c r="B116" s="88"/>
      <c r="C116" s="88"/>
      <c r="D116" s="88"/>
      <c r="E116" s="88"/>
      <c r="F116" s="88"/>
      <c r="G116" s="88"/>
      <c r="H116" s="88"/>
      <c r="I116" s="20"/>
      <c r="K116" s="87" t="s">
        <v>220</v>
      </c>
      <c r="L116" s="88"/>
      <c r="M116" s="88"/>
      <c r="N116" s="88"/>
      <c r="O116" s="88"/>
      <c r="P116" s="88"/>
      <c r="Q116" s="88"/>
      <c r="R116" s="88"/>
      <c r="U116" s="87" t="s">
        <v>221</v>
      </c>
      <c r="V116" s="88"/>
      <c r="W116" s="88"/>
      <c r="X116" s="88"/>
      <c r="Y116" s="88"/>
      <c r="Z116" s="88"/>
      <c r="AA116" s="88"/>
      <c r="AB116" s="88"/>
    </row>
    <row r="117" spans="1:28" ht="63.75" thickBot="1" x14ac:dyDescent="0.3">
      <c r="A117" s="11" t="s">
        <v>87</v>
      </c>
      <c r="B117" s="12" t="s">
        <v>88</v>
      </c>
      <c r="C117" s="12" t="s">
        <v>89</v>
      </c>
      <c r="D117" s="12" t="s">
        <v>90</v>
      </c>
      <c r="E117" s="12" t="s">
        <v>91</v>
      </c>
      <c r="F117" s="12" t="s">
        <v>92</v>
      </c>
      <c r="G117" s="12" t="s">
        <v>93</v>
      </c>
      <c r="H117" s="12" t="s">
        <v>94</v>
      </c>
      <c r="I117" s="10"/>
      <c r="K117" s="11" t="s">
        <v>87</v>
      </c>
      <c r="L117" s="12" t="s">
        <v>88</v>
      </c>
      <c r="M117" s="12" t="s">
        <v>89</v>
      </c>
      <c r="N117" s="12" t="s">
        <v>90</v>
      </c>
      <c r="O117" s="12" t="s">
        <v>91</v>
      </c>
      <c r="P117" s="12" t="s">
        <v>92</v>
      </c>
      <c r="Q117" s="12" t="s">
        <v>93</v>
      </c>
      <c r="R117" s="12" t="s">
        <v>94</v>
      </c>
      <c r="S117" s="10"/>
      <c r="U117" s="11" t="s">
        <v>87</v>
      </c>
      <c r="V117" s="12" t="s">
        <v>88</v>
      </c>
      <c r="W117" s="12" t="s">
        <v>89</v>
      </c>
      <c r="X117" s="12" t="s">
        <v>90</v>
      </c>
      <c r="Y117" s="12" t="s">
        <v>91</v>
      </c>
      <c r="Z117" s="12" t="s">
        <v>92</v>
      </c>
      <c r="AA117" s="12" t="s">
        <v>93</v>
      </c>
      <c r="AB117" s="12" t="s">
        <v>94</v>
      </c>
    </row>
    <row r="118" spans="1:28" ht="30" x14ac:dyDescent="0.25">
      <c r="A118" s="82" t="s">
        <v>222</v>
      </c>
      <c r="B118" s="14">
        <v>44207</v>
      </c>
      <c r="C118" s="21" t="s">
        <v>96</v>
      </c>
      <c r="D118" s="91" t="s">
        <v>97</v>
      </c>
      <c r="E118" s="21" t="s">
        <v>104</v>
      </c>
      <c r="F118" s="21" t="s">
        <v>117</v>
      </c>
      <c r="G118" s="21" t="s">
        <v>223</v>
      </c>
      <c r="H118" s="91" t="s">
        <v>224</v>
      </c>
      <c r="I118" s="15"/>
      <c r="K118" s="82" t="s">
        <v>225</v>
      </c>
      <c r="L118" s="14">
        <v>44208</v>
      </c>
      <c r="M118" s="21" t="s">
        <v>96</v>
      </c>
      <c r="N118" s="91" t="s">
        <v>226</v>
      </c>
      <c r="O118" s="21" t="s">
        <v>111</v>
      </c>
      <c r="P118" s="21" t="s">
        <v>115</v>
      </c>
      <c r="Q118" s="21" t="s">
        <v>100</v>
      </c>
      <c r="R118" s="91" t="s">
        <v>227</v>
      </c>
      <c r="S118" s="15"/>
      <c r="U118" s="82" t="s">
        <v>228</v>
      </c>
      <c r="V118" s="14">
        <v>44216</v>
      </c>
      <c r="W118" s="21" t="s">
        <v>96</v>
      </c>
      <c r="X118" s="91" t="s">
        <v>229</v>
      </c>
      <c r="Y118" s="21" t="s">
        <v>111</v>
      </c>
      <c r="Z118" s="21" t="s">
        <v>135</v>
      </c>
      <c r="AA118" s="21" t="s">
        <v>100</v>
      </c>
      <c r="AB118" s="91" t="s">
        <v>230</v>
      </c>
    </row>
    <row r="119" spans="1:28" ht="90" x14ac:dyDescent="0.25">
      <c r="A119" s="16"/>
      <c r="B119" s="17">
        <v>44235</v>
      </c>
      <c r="C119" s="22" t="s">
        <v>96</v>
      </c>
      <c r="D119" s="92"/>
      <c r="E119" s="22" t="s">
        <v>104</v>
      </c>
      <c r="F119" s="22" t="s">
        <v>117</v>
      </c>
      <c r="G119" s="22"/>
      <c r="H119" s="92"/>
      <c r="I119" s="15"/>
      <c r="K119" s="16"/>
      <c r="L119" s="17">
        <v>44236</v>
      </c>
      <c r="M119" s="22" t="s">
        <v>96</v>
      </c>
      <c r="N119" s="92"/>
      <c r="O119" s="22" t="s">
        <v>98</v>
      </c>
      <c r="P119" s="22" t="s">
        <v>231</v>
      </c>
      <c r="Q119" s="22" t="s">
        <v>232</v>
      </c>
      <c r="R119" s="92"/>
      <c r="S119" s="15"/>
      <c r="U119" s="16"/>
      <c r="V119" s="17">
        <v>44244</v>
      </c>
      <c r="W119" s="22" t="s">
        <v>96</v>
      </c>
      <c r="X119" s="92"/>
      <c r="Y119" s="22" t="s">
        <v>98</v>
      </c>
      <c r="Z119" s="22" t="s">
        <v>134</v>
      </c>
      <c r="AA119" s="22"/>
      <c r="AB119" s="92"/>
    </row>
    <row r="120" spans="1:28" x14ac:dyDescent="0.25">
      <c r="A120" s="16"/>
      <c r="B120" s="17">
        <v>43898</v>
      </c>
      <c r="C120" s="22" t="s">
        <v>96</v>
      </c>
      <c r="D120" s="92"/>
      <c r="E120" s="22" t="s">
        <v>111</v>
      </c>
      <c r="F120" s="22" t="s">
        <v>114</v>
      </c>
      <c r="G120" s="22"/>
      <c r="H120" s="92"/>
      <c r="I120" s="15"/>
      <c r="K120" s="16"/>
      <c r="L120" s="17">
        <v>44264</v>
      </c>
      <c r="M120" s="22" t="s">
        <v>96</v>
      </c>
      <c r="N120" s="92"/>
      <c r="O120" s="22" t="s">
        <v>111</v>
      </c>
      <c r="P120" s="22" t="s">
        <v>115</v>
      </c>
      <c r="Q120" s="6" t="s">
        <v>233</v>
      </c>
      <c r="R120" s="92"/>
      <c r="S120" s="15"/>
      <c r="U120" s="16"/>
      <c r="V120" s="17">
        <v>44272</v>
      </c>
      <c r="W120" s="22" t="s">
        <v>96</v>
      </c>
      <c r="X120" s="92"/>
      <c r="Y120" s="22" t="s">
        <v>111</v>
      </c>
      <c r="Z120" s="22" t="s">
        <v>135</v>
      </c>
      <c r="AA120" s="22"/>
      <c r="AB120" s="92"/>
    </row>
    <row r="121" spans="1:28" x14ac:dyDescent="0.25">
      <c r="A121" s="16"/>
      <c r="B121" s="17">
        <v>43933</v>
      </c>
      <c r="C121" s="22" t="s">
        <v>96</v>
      </c>
      <c r="D121" s="92"/>
      <c r="E121" s="22" t="s">
        <v>104</v>
      </c>
      <c r="F121" s="22" t="s">
        <v>117</v>
      </c>
      <c r="G121" s="86" t="s">
        <v>100</v>
      </c>
      <c r="H121" s="92"/>
      <c r="I121" s="15"/>
      <c r="K121" s="16"/>
      <c r="L121" s="17">
        <v>44299</v>
      </c>
      <c r="M121" s="22" t="s">
        <v>96</v>
      </c>
      <c r="N121" s="92"/>
      <c r="O121" s="22" t="s">
        <v>111</v>
      </c>
      <c r="P121" s="22" t="s">
        <v>112</v>
      </c>
      <c r="Q121" s="86" t="s">
        <v>100</v>
      </c>
      <c r="R121" s="92"/>
      <c r="S121" s="15"/>
      <c r="U121" s="16"/>
      <c r="V121" s="17">
        <v>44307</v>
      </c>
      <c r="W121" s="22" t="s">
        <v>96</v>
      </c>
      <c r="X121" s="92"/>
      <c r="Y121" s="22" t="s">
        <v>111</v>
      </c>
      <c r="Z121" s="22" t="s">
        <v>135</v>
      </c>
      <c r="AA121" s="86" t="s">
        <v>100</v>
      </c>
      <c r="AB121" s="92"/>
    </row>
    <row r="122" spans="1:28" x14ac:dyDescent="0.25">
      <c r="A122" s="16"/>
      <c r="B122" s="17">
        <v>44326</v>
      </c>
      <c r="C122" s="22" t="s">
        <v>96</v>
      </c>
      <c r="D122" s="92"/>
      <c r="E122" s="22" t="s">
        <v>104</v>
      </c>
      <c r="F122" s="22" t="s">
        <v>117</v>
      </c>
      <c r="G122" s="22"/>
      <c r="H122" s="92"/>
      <c r="I122" s="15"/>
      <c r="K122" s="16"/>
      <c r="L122" s="17">
        <v>44327</v>
      </c>
      <c r="M122" s="22" t="s">
        <v>96</v>
      </c>
      <c r="N122" s="92"/>
      <c r="O122" s="22" t="s">
        <v>111</v>
      </c>
      <c r="P122" s="22" t="s">
        <v>115</v>
      </c>
      <c r="Q122" s="22" t="s">
        <v>233</v>
      </c>
      <c r="R122" s="92"/>
      <c r="S122" s="15"/>
      <c r="U122" s="16"/>
      <c r="V122" s="17">
        <v>44335</v>
      </c>
      <c r="W122" s="22" t="s">
        <v>96</v>
      </c>
      <c r="X122" s="92"/>
      <c r="Y122" s="22" t="s">
        <v>111</v>
      </c>
      <c r="Z122" s="22" t="s">
        <v>135</v>
      </c>
      <c r="AA122" s="22"/>
      <c r="AB122" s="92"/>
    </row>
    <row r="123" spans="1:28" x14ac:dyDescent="0.25">
      <c r="A123" s="16"/>
      <c r="B123" s="17">
        <v>44361</v>
      </c>
      <c r="C123" s="22" t="s">
        <v>96</v>
      </c>
      <c r="D123" s="92"/>
      <c r="E123" s="22" t="s">
        <v>111</v>
      </c>
      <c r="F123" s="22" t="s">
        <v>114</v>
      </c>
      <c r="G123" s="22" t="s">
        <v>234</v>
      </c>
      <c r="H123" s="92"/>
      <c r="I123" s="15"/>
      <c r="K123" s="16"/>
      <c r="L123" s="17">
        <v>44355</v>
      </c>
      <c r="M123" s="22" t="s">
        <v>96</v>
      </c>
      <c r="N123" s="92"/>
      <c r="O123" s="22" t="s">
        <v>111</v>
      </c>
      <c r="P123" s="76" t="s">
        <v>115</v>
      </c>
      <c r="Q123" s="22"/>
      <c r="R123" s="92"/>
      <c r="S123" s="15"/>
      <c r="U123" s="16"/>
      <c r="V123" s="17">
        <v>44363</v>
      </c>
      <c r="W123" s="22" t="s">
        <v>96</v>
      </c>
      <c r="X123" s="92"/>
      <c r="Y123" s="22" t="s">
        <v>98</v>
      </c>
      <c r="Z123" s="22" t="s">
        <v>134</v>
      </c>
      <c r="AA123" s="22"/>
      <c r="AB123" s="92"/>
    </row>
    <row r="124" spans="1:28" x14ac:dyDescent="0.25">
      <c r="A124" s="16"/>
      <c r="B124" s="17">
        <v>44389</v>
      </c>
      <c r="C124" s="22" t="s">
        <v>96</v>
      </c>
      <c r="D124" s="92"/>
      <c r="E124" s="22" t="s">
        <v>104</v>
      </c>
      <c r="F124" s="22" t="s">
        <v>117</v>
      </c>
      <c r="G124" s="22"/>
      <c r="H124" s="92"/>
      <c r="I124" s="15"/>
      <c r="K124" s="16"/>
      <c r="L124" s="17">
        <v>44390</v>
      </c>
      <c r="M124" s="22" t="s">
        <v>96</v>
      </c>
      <c r="N124" s="92"/>
      <c r="O124" s="22" t="s">
        <v>111</v>
      </c>
      <c r="P124" s="76" t="s">
        <v>112</v>
      </c>
      <c r="Q124" s="22"/>
      <c r="R124" s="92"/>
      <c r="S124" s="15"/>
      <c r="U124" s="16"/>
      <c r="V124" s="17">
        <v>44398</v>
      </c>
      <c r="W124" s="22" t="s">
        <v>96</v>
      </c>
      <c r="X124" s="92"/>
      <c r="Y124" s="22" t="s">
        <v>98</v>
      </c>
      <c r="Z124" s="22" t="s">
        <v>134</v>
      </c>
      <c r="AA124" s="22"/>
      <c r="AB124" s="92"/>
    </row>
    <row r="125" spans="1:28" x14ac:dyDescent="0.25">
      <c r="A125" s="16"/>
      <c r="B125" s="17">
        <v>44417</v>
      </c>
      <c r="C125" s="22" t="s">
        <v>96</v>
      </c>
      <c r="D125" s="92"/>
      <c r="E125" s="22" t="s">
        <v>104</v>
      </c>
      <c r="F125" s="22" t="s">
        <v>117</v>
      </c>
      <c r="G125" s="22"/>
      <c r="H125" s="92"/>
      <c r="I125" s="15"/>
      <c r="K125" s="16"/>
      <c r="L125" s="17">
        <v>44418</v>
      </c>
      <c r="M125" s="22" t="s">
        <v>96</v>
      </c>
      <c r="N125" s="92"/>
      <c r="O125" s="22" t="s">
        <v>104</v>
      </c>
      <c r="P125" s="22" t="s">
        <v>105</v>
      </c>
      <c r="Q125" s="22"/>
      <c r="R125" s="92"/>
      <c r="S125" s="15"/>
      <c r="U125" s="16"/>
      <c r="V125" s="17">
        <v>44426</v>
      </c>
      <c r="W125" s="22" t="s">
        <v>96</v>
      </c>
      <c r="X125" s="92"/>
      <c r="Y125" s="22" t="s">
        <v>111</v>
      </c>
      <c r="Z125" s="76" t="s">
        <v>135</v>
      </c>
      <c r="AA125" s="22"/>
      <c r="AB125" s="92"/>
    </row>
    <row r="126" spans="1:28" x14ac:dyDescent="0.25">
      <c r="A126" s="16"/>
      <c r="B126" s="17">
        <v>44452</v>
      </c>
      <c r="C126" s="22" t="s">
        <v>96</v>
      </c>
      <c r="D126" s="92"/>
      <c r="E126" s="22" t="s">
        <v>104</v>
      </c>
      <c r="F126" s="22" t="s">
        <v>117</v>
      </c>
      <c r="G126" s="22"/>
      <c r="H126" s="92"/>
      <c r="I126" s="15"/>
      <c r="K126" s="16"/>
      <c r="L126" s="17">
        <v>44453</v>
      </c>
      <c r="M126" s="22" t="s">
        <v>96</v>
      </c>
      <c r="N126" s="92"/>
      <c r="O126" s="22" t="s">
        <v>111</v>
      </c>
      <c r="P126" s="76" t="s">
        <v>235</v>
      </c>
      <c r="Q126" s="22"/>
      <c r="R126" s="92"/>
      <c r="S126" s="15"/>
      <c r="U126" s="16"/>
      <c r="V126" s="17">
        <v>44454</v>
      </c>
      <c r="W126" s="22" t="s">
        <v>96</v>
      </c>
      <c r="X126" s="92"/>
      <c r="Y126" s="22" t="s">
        <v>111</v>
      </c>
      <c r="Z126" s="76" t="s">
        <v>135</v>
      </c>
      <c r="AA126" s="22"/>
      <c r="AB126" s="92"/>
    </row>
    <row r="127" spans="1:28" x14ac:dyDescent="0.25">
      <c r="A127" s="16"/>
      <c r="B127" s="17">
        <v>44480</v>
      </c>
      <c r="C127" s="22" t="s">
        <v>96</v>
      </c>
      <c r="D127" s="92"/>
      <c r="E127" s="22" t="s">
        <v>104</v>
      </c>
      <c r="F127" s="22" t="s">
        <v>117</v>
      </c>
      <c r="G127" s="22"/>
      <c r="H127" s="92"/>
      <c r="I127" s="15"/>
      <c r="K127" s="16"/>
      <c r="L127" s="17">
        <v>44481</v>
      </c>
      <c r="M127" s="22" t="s">
        <v>96</v>
      </c>
      <c r="N127" s="92"/>
      <c r="O127" s="22" t="s">
        <v>111</v>
      </c>
      <c r="P127" s="76" t="s">
        <v>115</v>
      </c>
      <c r="Q127" s="22"/>
      <c r="R127" s="92"/>
      <c r="S127" s="15"/>
      <c r="U127" s="16"/>
      <c r="V127" s="17">
        <v>44489</v>
      </c>
      <c r="W127" s="22" t="s">
        <v>96</v>
      </c>
      <c r="X127" s="92"/>
      <c r="Y127" s="22" t="s">
        <v>111</v>
      </c>
      <c r="Z127" s="76" t="s">
        <v>135</v>
      </c>
      <c r="AA127" s="22"/>
      <c r="AB127" s="92"/>
    </row>
    <row r="128" spans="1:28" x14ac:dyDescent="0.25">
      <c r="A128" s="16"/>
      <c r="B128" s="17">
        <v>44508</v>
      </c>
      <c r="C128" s="22" t="s">
        <v>96</v>
      </c>
      <c r="D128" s="92"/>
      <c r="E128" s="22" t="s">
        <v>104</v>
      </c>
      <c r="F128" s="22" t="s">
        <v>117</v>
      </c>
      <c r="G128" s="22"/>
      <c r="H128" s="92"/>
      <c r="I128" s="15"/>
      <c r="K128" s="16"/>
      <c r="L128" s="17">
        <v>44509</v>
      </c>
      <c r="M128" s="22" t="s">
        <v>96</v>
      </c>
      <c r="N128" s="92"/>
      <c r="O128" s="22" t="s">
        <v>104</v>
      </c>
      <c r="P128" s="76" t="s">
        <v>105</v>
      </c>
      <c r="Q128" s="22"/>
      <c r="R128" s="92"/>
      <c r="S128" s="15"/>
      <c r="U128" s="16"/>
      <c r="V128" s="17">
        <v>44517</v>
      </c>
      <c r="W128" s="22" t="s">
        <v>96</v>
      </c>
      <c r="X128" s="92"/>
      <c r="Y128" s="22" t="s">
        <v>111</v>
      </c>
      <c r="Z128" s="76" t="s">
        <v>135</v>
      </c>
      <c r="AA128" s="22"/>
      <c r="AB128" s="92"/>
    </row>
    <row r="129" spans="1:28" ht="15.75" thickBot="1" x14ac:dyDescent="0.3">
      <c r="A129" s="18"/>
      <c r="B129" s="19">
        <v>44543</v>
      </c>
      <c r="C129" s="23" t="s">
        <v>96</v>
      </c>
      <c r="D129" s="93"/>
      <c r="E129" s="23" t="s">
        <v>104</v>
      </c>
      <c r="F129" s="77" t="s">
        <v>117</v>
      </c>
      <c r="G129" s="23"/>
      <c r="H129" s="93"/>
      <c r="I129" s="15"/>
      <c r="K129" s="18"/>
      <c r="L129" s="19">
        <v>44544</v>
      </c>
      <c r="M129" s="22" t="s">
        <v>96</v>
      </c>
      <c r="N129" s="93"/>
      <c r="O129" s="23" t="s">
        <v>104</v>
      </c>
      <c r="P129" s="23" t="s">
        <v>105</v>
      </c>
      <c r="Q129" s="23"/>
      <c r="R129" s="93"/>
      <c r="S129" s="15"/>
      <c r="U129" s="18"/>
      <c r="V129" s="19">
        <v>44545</v>
      </c>
      <c r="W129" s="23" t="s">
        <v>96</v>
      </c>
      <c r="X129" s="93"/>
      <c r="Y129" s="23" t="s">
        <v>98</v>
      </c>
      <c r="Z129" s="23" t="s">
        <v>134</v>
      </c>
      <c r="AA129" s="23"/>
      <c r="AB129" s="93"/>
    </row>
    <row r="131" spans="1:28" x14ac:dyDescent="0.25">
      <c r="A131" s="6" t="s">
        <v>301</v>
      </c>
    </row>
    <row r="132" spans="1:28" x14ac:dyDescent="0.25">
      <c r="A132" s="6" t="s">
        <v>300</v>
      </c>
    </row>
  </sheetData>
  <mergeCells count="73">
    <mergeCell ref="D86:D97"/>
    <mergeCell ref="H86:H97"/>
    <mergeCell ref="H38:H49"/>
    <mergeCell ref="D38:D49"/>
    <mergeCell ref="D54:D65"/>
    <mergeCell ref="H54:H65"/>
    <mergeCell ref="D70:D81"/>
    <mergeCell ref="H70:H81"/>
    <mergeCell ref="X6:X17"/>
    <mergeCell ref="AB6:AB17"/>
    <mergeCell ref="A2:AB2"/>
    <mergeCell ref="D22:D33"/>
    <mergeCell ref="H22:H33"/>
    <mergeCell ref="R22:R33"/>
    <mergeCell ref="X22:X33"/>
    <mergeCell ref="AB22:AB33"/>
    <mergeCell ref="D102:D113"/>
    <mergeCell ref="H102:H113"/>
    <mergeCell ref="D118:D129"/>
    <mergeCell ref="H118:H129"/>
    <mergeCell ref="N6:N17"/>
    <mergeCell ref="N22:N33"/>
    <mergeCell ref="N38:N49"/>
    <mergeCell ref="N86:N97"/>
    <mergeCell ref="A68:H68"/>
    <mergeCell ref="A84:H84"/>
    <mergeCell ref="A100:H100"/>
    <mergeCell ref="A116:H116"/>
    <mergeCell ref="K84:R84"/>
    <mergeCell ref="D6:D17"/>
    <mergeCell ref="H6:H17"/>
    <mergeCell ref="R6:R17"/>
    <mergeCell ref="R38:R49"/>
    <mergeCell ref="N54:N65"/>
    <mergeCell ref="R54:R65"/>
    <mergeCell ref="N70:N81"/>
    <mergeCell ref="R70:R81"/>
    <mergeCell ref="K68:R68"/>
    <mergeCell ref="R86:R97"/>
    <mergeCell ref="N102:N113"/>
    <mergeCell ref="R102:R113"/>
    <mergeCell ref="N118:N129"/>
    <mergeCell ref="R118:R129"/>
    <mergeCell ref="K100:R100"/>
    <mergeCell ref="K116:R116"/>
    <mergeCell ref="X118:X129"/>
    <mergeCell ref="AB118:AB129"/>
    <mergeCell ref="X102:X113"/>
    <mergeCell ref="AB102:AB113"/>
    <mergeCell ref="X86:X97"/>
    <mergeCell ref="AB86:AB97"/>
    <mergeCell ref="AB70:AB81"/>
    <mergeCell ref="X54:X65"/>
    <mergeCell ref="AB54:AB65"/>
    <mergeCell ref="X38:X49"/>
    <mergeCell ref="AB38:AB49"/>
    <mergeCell ref="U68:AB68"/>
    <mergeCell ref="U84:AB84"/>
    <mergeCell ref="U100:AB100"/>
    <mergeCell ref="U116:AB116"/>
    <mergeCell ref="A4:H4"/>
    <mergeCell ref="A20:H20"/>
    <mergeCell ref="A36:H36"/>
    <mergeCell ref="A52:H52"/>
    <mergeCell ref="K20:R20"/>
    <mergeCell ref="K4:R4"/>
    <mergeCell ref="K36:R36"/>
    <mergeCell ref="K52:R52"/>
    <mergeCell ref="U4:AB4"/>
    <mergeCell ref="U20:AB20"/>
    <mergeCell ref="U36:AB36"/>
    <mergeCell ref="U52:AB52"/>
    <mergeCell ref="X70:X81"/>
  </mergeCells>
  <conditionalFormatting sqref="E6:E17">
    <cfRule type="containsText" dxfId="95" priority="211" operator="containsText" text="Hilfswerk">
      <formula>NOT(ISERROR(SEARCH("Hilfswerk",E6)))</formula>
    </cfRule>
  </conditionalFormatting>
  <conditionalFormatting sqref="E6:E17">
    <cfRule type="containsText" dxfId="94" priority="209" operator="containsText" text="PBZ St. Pölten">
      <formula>NOT(ISERROR(SEARCH("PBZ St. Pölten",E6)))</formula>
    </cfRule>
    <cfRule type="containsText" dxfId="93" priority="210" operator="containsText" text="Volkshilfe">
      <formula>NOT(ISERROR(SEARCH("Volkshilfe",E6)))</formula>
    </cfRule>
  </conditionalFormatting>
  <conditionalFormatting sqref="E6:E17">
    <cfRule type="containsText" dxfId="92" priority="212" operator="containsText" text="Caritas">
      <formula>NOT(ISERROR(SEARCH("Caritas",E6)))</formula>
    </cfRule>
  </conditionalFormatting>
  <conditionalFormatting sqref="E22:E33">
    <cfRule type="containsText" dxfId="91" priority="91" operator="containsText" text="Hilfswerk">
      <formula>NOT(ISERROR(SEARCH("Hilfswerk",E22)))</formula>
    </cfRule>
  </conditionalFormatting>
  <conditionalFormatting sqref="E22:E33">
    <cfRule type="containsText" dxfId="90" priority="89" operator="containsText" text="PBZ St. Pölten">
      <formula>NOT(ISERROR(SEARCH("PBZ St. Pölten",E22)))</formula>
    </cfRule>
    <cfRule type="containsText" dxfId="89" priority="90" operator="containsText" text="Volkshilfe">
      <formula>NOT(ISERROR(SEARCH("Volkshilfe",E22)))</formula>
    </cfRule>
  </conditionalFormatting>
  <conditionalFormatting sqref="E22:E33">
    <cfRule type="containsText" dxfId="88" priority="92" operator="containsText" text="Caritas">
      <formula>NOT(ISERROR(SEARCH("Caritas",E22)))</formula>
    </cfRule>
  </conditionalFormatting>
  <conditionalFormatting sqref="E38:E49">
    <cfRule type="containsText" dxfId="87" priority="87" operator="containsText" text="Hilfswerk">
      <formula>NOT(ISERROR(SEARCH("Hilfswerk",E38)))</formula>
    </cfRule>
  </conditionalFormatting>
  <conditionalFormatting sqref="E38:E49">
    <cfRule type="containsText" dxfId="86" priority="85" operator="containsText" text="PBZ St. Pölten">
      <formula>NOT(ISERROR(SEARCH("PBZ St. Pölten",E38)))</formula>
    </cfRule>
    <cfRule type="containsText" dxfId="85" priority="86" operator="containsText" text="Volkshilfe">
      <formula>NOT(ISERROR(SEARCH("Volkshilfe",E38)))</formula>
    </cfRule>
  </conditionalFormatting>
  <conditionalFormatting sqref="E38:E49">
    <cfRule type="containsText" dxfId="84" priority="88" operator="containsText" text="Caritas">
      <formula>NOT(ISERROR(SEARCH("Caritas",E38)))</formula>
    </cfRule>
  </conditionalFormatting>
  <conditionalFormatting sqref="E54:E65">
    <cfRule type="containsText" dxfId="83" priority="83" operator="containsText" text="Hilfswerk">
      <formula>NOT(ISERROR(SEARCH("Hilfswerk",E54)))</formula>
    </cfRule>
  </conditionalFormatting>
  <conditionalFormatting sqref="E54:E65">
    <cfRule type="containsText" dxfId="82" priority="81" operator="containsText" text="PBZ St. Pölten">
      <formula>NOT(ISERROR(SEARCH("PBZ St. Pölten",E54)))</formula>
    </cfRule>
    <cfRule type="containsText" dxfId="81" priority="82" operator="containsText" text="Volkshilfe">
      <formula>NOT(ISERROR(SEARCH("Volkshilfe",E54)))</formula>
    </cfRule>
  </conditionalFormatting>
  <conditionalFormatting sqref="E54:E65">
    <cfRule type="containsText" dxfId="80" priority="84" operator="containsText" text="Caritas">
      <formula>NOT(ISERROR(SEARCH("Caritas",E54)))</formula>
    </cfRule>
  </conditionalFormatting>
  <conditionalFormatting sqref="E70:E81">
    <cfRule type="containsText" dxfId="79" priority="79" operator="containsText" text="Hilfswerk">
      <formula>NOT(ISERROR(SEARCH("Hilfswerk",E70)))</formula>
    </cfRule>
  </conditionalFormatting>
  <conditionalFormatting sqref="E70:E81">
    <cfRule type="containsText" dxfId="78" priority="77" operator="containsText" text="PBZ St. Pölten">
      <formula>NOT(ISERROR(SEARCH("PBZ St. Pölten",E70)))</formula>
    </cfRule>
    <cfRule type="containsText" dxfId="77" priority="78" operator="containsText" text="Volkshilfe">
      <formula>NOT(ISERROR(SEARCH("Volkshilfe",E70)))</formula>
    </cfRule>
  </conditionalFormatting>
  <conditionalFormatting sqref="E70:E81">
    <cfRule type="containsText" dxfId="76" priority="80" operator="containsText" text="Caritas">
      <formula>NOT(ISERROR(SEARCH("Caritas",E70)))</formula>
    </cfRule>
  </conditionalFormatting>
  <conditionalFormatting sqref="E86:E97">
    <cfRule type="containsText" dxfId="75" priority="75" operator="containsText" text="Hilfswerk">
      <formula>NOT(ISERROR(SEARCH("Hilfswerk",E86)))</formula>
    </cfRule>
  </conditionalFormatting>
  <conditionalFormatting sqref="E86:E97">
    <cfRule type="containsText" dxfId="74" priority="73" operator="containsText" text="PBZ St. Pölten">
      <formula>NOT(ISERROR(SEARCH("PBZ St. Pölten",E86)))</formula>
    </cfRule>
    <cfRule type="containsText" dxfId="73" priority="74" operator="containsText" text="Volkshilfe">
      <formula>NOT(ISERROR(SEARCH("Volkshilfe",E86)))</formula>
    </cfRule>
  </conditionalFormatting>
  <conditionalFormatting sqref="E86:E97">
    <cfRule type="containsText" dxfId="72" priority="76" operator="containsText" text="Caritas">
      <formula>NOT(ISERROR(SEARCH("Caritas",E86)))</formula>
    </cfRule>
  </conditionalFormatting>
  <conditionalFormatting sqref="E102:E113">
    <cfRule type="containsText" dxfId="71" priority="71" operator="containsText" text="Hilfswerk">
      <formula>NOT(ISERROR(SEARCH("Hilfswerk",E102)))</formula>
    </cfRule>
  </conditionalFormatting>
  <conditionalFormatting sqref="E102:E113">
    <cfRule type="containsText" dxfId="70" priority="69" operator="containsText" text="PBZ St. Pölten">
      <formula>NOT(ISERROR(SEARCH("PBZ St. Pölten",E102)))</formula>
    </cfRule>
    <cfRule type="containsText" dxfId="69" priority="70" operator="containsText" text="Volkshilfe">
      <formula>NOT(ISERROR(SEARCH("Volkshilfe",E102)))</formula>
    </cfRule>
  </conditionalFormatting>
  <conditionalFormatting sqref="E102:E113">
    <cfRule type="containsText" dxfId="68" priority="72" operator="containsText" text="Caritas">
      <formula>NOT(ISERROR(SEARCH("Caritas",E102)))</formula>
    </cfRule>
  </conditionalFormatting>
  <conditionalFormatting sqref="E118:E129">
    <cfRule type="containsText" dxfId="67" priority="67" operator="containsText" text="Hilfswerk">
      <formula>NOT(ISERROR(SEARCH("Hilfswerk",E118)))</formula>
    </cfRule>
  </conditionalFormatting>
  <conditionalFormatting sqref="E118:E129">
    <cfRule type="containsText" dxfId="66" priority="65" operator="containsText" text="PBZ St. Pölten">
      <formula>NOT(ISERROR(SEARCH("PBZ St. Pölten",E118)))</formula>
    </cfRule>
    <cfRule type="containsText" dxfId="65" priority="66" operator="containsText" text="Volkshilfe">
      <formula>NOT(ISERROR(SEARCH("Volkshilfe",E118)))</formula>
    </cfRule>
  </conditionalFormatting>
  <conditionalFormatting sqref="E118:E129">
    <cfRule type="containsText" dxfId="64" priority="68" operator="containsText" text="Caritas">
      <formula>NOT(ISERROR(SEARCH("Caritas",E118)))</formula>
    </cfRule>
  </conditionalFormatting>
  <conditionalFormatting sqref="O118:O129">
    <cfRule type="containsText" dxfId="63" priority="63" operator="containsText" text="Hilfswerk">
      <formula>NOT(ISERROR(SEARCH("Hilfswerk",O118)))</formula>
    </cfRule>
  </conditionalFormatting>
  <conditionalFormatting sqref="O118:O129">
    <cfRule type="containsText" dxfId="62" priority="61" operator="containsText" text="PBZ St. Pölten">
      <formula>NOT(ISERROR(SEARCH("PBZ St. Pölten",O118)))</formula>
    </cfRule>
    <cfRule type="containsText" dxfId="61" priority="62" operator="containsText" text="Volkshilfe">
      <formula>NOT(ISERROR(SEARCH("Volkshilfe",O118)))</formula>
    </cfRule>
  </conditionalFormatting>
  <conditionalFormatting sqref="O118:O129">
    <cfRule type="containsText" dxfId="60" priority="64" operator="containsText" text="Caritas">
      <formula>NOT(ISERROR(SEARCH("Caritas",O118)))</formula>
    </cfRule>
  </conditionalFormatting>
  <conditionalFormatting sqref="O102:O113">
    <cfRule type="containsText" dxfId="59" priority="59" operator="containsText" text="Hilfswerk">
      <formula>NOT(ISERROR(SEARCH("Hilfswerk",O102)))</formula>
    </cfRule>
  </conditionalFormatting>
  <conditionalFormatting sqref="O102:O113">
    <cfRule type="containsText" dxfId="58" priority="57" operator="containsText" text="PBZ St. Pölten">
      <formula>NOT(ISERROR(SEARCH("PBZ St. Pölten",O102)))</formula>
    </cfRule>
    <cfRule type="containsText" dxfId="57" priority="58" operator="containsText" text="Volkshilfe">
      <formula>NOT(ISERROR(SEARCH("Volkshilfe",O102)))</formula>
    </cfRule>
  </conditionalFormatting>
  <conditionalFormatting sqref="O102:O113">
    <cfRule type="containsText" dxfId="56" priority="60" operator="containsText" text="Caritas">
      <formula>NOT(ISERROR(SEARCH("Caritas",O102)))</formula>
    </cfRule>
  </conditionalFormatting>
  <conditionalFormatting sqref="O86:O97">
    <cfRule type="containsText" dxfId="55" priority="55" operator="containsText" text="Hilfswerk">
      <formula>NOT(ISERROR(SEARCH("Hilfswerk",O86)))</formula>
    </cfRule>
  </conditionalFormatting>
  <conditionalFormatting sqref="O86:O97">
    <cfRule type="containsText" dxfId="54" priority="53" operator="containsText" text="PBZ St. Pölten">
      <formula>NOT(ISERROR(SEARCH("PBZ St. Pölten",O86)))</formula>
    </cfRule>
    <cfRule type="containsText" dxfId="53" priority="54" operator="containsText" text="Volkshilfe">
      <formula>NOT(ISERROR(SEARCH("Volkshilfe",O86)))</formula>
    </cfRule>
  </conditionalFormatting>
  <conditionalFormatting sqref="O86:O97">
    <cfRule type="containsText" dxfId="52" priority="56" operator="containsText" text="Caritas">
      <formula>NOT(ISERROR(SEARCH("Caritas",O86)))</formula>
    </cfRule>
  </conditionalFormatting>
  <conditionalFormatting sqref="O70:O81">
    <cfRule type="containsText" dxfId="51" priority="51" operator="containsText" text="Hilfswerk">
      <formula>NOT(ISERROR(SEARCH("Hilfswerk",O70)))</formula>
    </cfRule>
  </conditionalFormatting>
  <conditionalFormatting sqref="O70:O81">
    <cfRule type="containsText" dxfId="50" priority="49" operator="containsText" text="PBZ St. Pölten">
      <formula>NOT(ISERROR(SEARCH("PBZ St. Pölten",O70)))</formula>
    </cfRule>
    <cfRule type="containsText" dxfId="49" priority="50" operator="containsText" text="Volkshilfe">
      <formula>NOT(ISERROR(SEARCH("Volkshilfe",O70)))</formula>
    </cfRule>
  </conditionalFormatting>
  <conditionalFormatting sqref="O70:O81">
    <cfRule type="containsText" dxfId="48" priority="52" operator="containsText" text="Caritas">
      <formula>NOT(ISERROR(SEARCH("Caritas",O70)))</formula>
    </cfRule>
  </conditionalFormatting>
  <conditionalFormatting sqref="O54:O65">
    <cfRule type="containsText" dxfId="47" priority="47" operator="containsText" text="Hilfswerk">
      <formula>NOT(ISERROR(SEARCH("Hilfswerk",O54)))</formula>
    </cfRule>
  </conditionalFormatting>
  <conditionalFormatting sqref="O54:O65">
    <cfRule type="containsText" dxfId="46" priority="45" operator="containsText" text="PBZ St. Pölten">
      <formula>NOT(ISERROR(SEARCH("PBZ St. Pölten",O54)))</formula>
    </cfRule>
    <cfRule type="containsText" dxfId="45" priority="46" operator="containsText" text="Volkshilfe">
      <formula>NOT(ISERROR(SEARCH("Volkshilfe",O54)))</formula>
    </cfRule>
  </conditionalFormatting>
  <conditionalFormatting sqref="O54:O65">
    <cfRule type="containsText" dxfId="44" priority="48" operator="containsText" text="Caritas">
      <formula>NOT(ISERROR(SEARCH("Caritas",O54)))</formula>
    </cfRule>
  </conditionalFormatting>
  <conditionalFormatting sqref="O38:O49">
    <cfRule type="containsText" dxfId="43" priority="43" operator="containsText" text="Hilfswerk">
      <formula>NOT(ISERROR(SEARCH("Hilfswerk",O38)))</formula>
    </cfRule>
  </conditionalFormatting>
  <conditionalFormatting sqref="O38:O49">
    <cfRule type="containsText" dxfId="42" priority="41" operator="containsText" text="PBZ St. Pölten">
      <formula>NOT(ISERROR(SEARCH("PBZ St. Pölten",O38)))</formula>
    </cfRule>
    <cfRule type="containsText" dxfId="41" priority="42" operator="containsText" text="Volkshilfe">
      <formula>NOT(ISERROR(SEARCH("Volkshilfe",O38)))</formula>
    </cfRule>
  </conditionalFormatting>
  <conditionalFormatting sqref="O38:O49">
    <cfRule type="containsText" dxfId="40" priority="44" operator="containsText" text="Caritas">
      <formula>NOT(ISERROR(SEARCH("Caritas",O38)))</formula>
    </cfRule>
  </conditionalFormatting>
  <conditionalFormatting sqref="O22:O33">
    <cfRule type="containsText" dxfId="39" priority="39" operator="containsText" text="Hilfswerk">
      <formula>NOT(ISERROR(SEARCH("Hilfswerk",O22)))</formula>
    </cfRule>
  </conditionalFormatting>
  <conditionalFormatting sqref="O22:O33">
    <cfRule type="containsText" dxfId="38" priority="37" operator="containsText" text="PBZ St. Pölten">
      <formula>NOT(ISERROR(SEARCH("PBZ St. Pölten",O22)))</formula>
    </cfRule>
    <cfRule type="containsText" dxfId="37" priority="38" operator="containsText" text="Volkshilfe">
      <formula>NOT(ISERROR(SEARCH("Volkshilfe",O22)))</formula>
    </cfRule>
  </conditionalFormatting>
  <conditionalFormatting sqref="O22:O33">
    <cfRule type="containsText" dxfId="36" priority="40" operator="containsText" text="Caritas">
      <formula>NOT(ISERROR(SEARCH("Caritas",O22)))</formula>
    </cfRule>
  </conditionalFormatting>
  <conditionalFormatting sqref="O6:O17">
    <cfRule type="containsText" dxfId="35" priority="35" operator="containsText" text="Hilfswerk">
      <formula>NOT(ISERROR(SEARCH("Hilfswerk",O6)))</formula>
    </cfRule>
  </conditionalFormatting>
  <conditionalFormatting sqref="O6:O17">
    <cfRule type="containsText" dxfId="34" priority="33" operator="containsText" text="PBZ St. Pölten">
      <formula>NOT(ISERROR(SEARCH("PBZ St. Pölten",O6)))</formula>
    </cfRule>
    <cfRule type="containsText" dxfId="33" priority="34" operator="containsText" text="Volkshilfe">
      <formula>NOT(ISERROR(SEARCH("Volkshilfe",O6)))</formula>
    </cfRule>
  </conditionalFormatting>
  <conditionalFormatting sqref="O6:O17">
    <cfRule type="containsText" dxfId="32" priority="36" operator="containsText" text="Caritas">
      <formula>NOT(ISERROR(SEARCH("Caritas",O6)))</formula>
    </cfRule>
  </conditionalFormatting>
  <conditionalFormatting sqref="Y6:Y17">
    <cfRule type="containsText" dxfId="31" priority="31" operator="containsText" text="Hilfswerk">
      <formula>NOT(ISERROR(SEARCH("Hilfswerk",Y6)))</formula>
    </cfRule>
  </conditionalFormatting>
  <conditionalFormatting sqref="Y6:Y17">
    <cfRule type="containsText" dxfId="30" priority="29" operator="containsText" text="PBZ St. Pölten">
      <formula>NOT(ISERROR(SEARCH("PBZ St. Pölten",Y6)))</formula>
    </cfRule>
    <cfRule type="containsText" dxfId="29" priority="30" operator="containsText" text="Volkshilfe">
      <formula>NOT(ISERROR(SEARCH("Volkshilfe",Y6)))</formula>
    </cfRule>
  </conditionalFormatting>
  <conditionalFormatting sqref="Y6:Y17">
    <cfRule type="containsText" dxfId="28" priority="32" operator="containsText" text="Caritas">
      <formula>NOT(ISERROR(SEARCH("Caritas",Y6)))</formula>
    </cfRule>
  </conditionalFormatting>
  <conditionalFormatting sqref="Y22:Y33">
    <cfRule type="containsText" dxfId="27" priority="27" operator="containsText" text="Hilfswerk">
      <formula>NOT(ISERROR(SEARCH("Hilfswerk",Y22)))</formula>
    </cfRule>
  </conditionalFormatting>
  <conditionalFormatting sqref="Y22:Y33">
    <cfRule type="containsText" dxfId="26" priority="25" operator="containsText" text="PBZ St. Pölten">
      <formula>NOT(ISERROR(SEARCH("PBZ St. Pölten",Y22)))</formula>
    </cfRule>
    <cfRule type="containsText" dxfId="25" priority="26" operator="containsText" text="Volkshilfe">
      <formula>NOT(ISERROR(SEARCH("Volkshilfe",Y22)))</formula>
    </cfRule>
  </conditionalFormatting>
  <conditionalFormatting sqref="Y22:Y33">
    <cfRule type="containsText" dxfId="24" priority="28" operator="containsText" text="Caritas">
      <formula>NOT(ISERROR(SEARCH("Caritas",Y22)))</formula>
    </cfRule>
  </conditionalFormatting>
  <conditionalFormatting sqref="Y38:Y49">
    <cfRule type="containsText" dxfId="23" priority="23" operator="containsText" text="Hilfswerk">
      <formula>NOT(ISERROR(SEARCH("Hilfswerk",Y38)))</formula>
    </cfRule>
  </conditionalFormatting>
  <conditionalFormatting sqref="Y38:Y49">
    <cfRule type="containsText" dxfId="22" priority="21" operator="containsText" text="PBZ St. Pölten">
      <formula>NOT(ISERROR(SEARCH("PBZ St. Pölten",Y38)))</formula>
    </cfRule>
    <cfRule type="containsText" dxfId="21" priority="22" operator="containsText" text="Volkshilfe">
      <formula>NOT(ISERROR(SEARCH("Volkshilfe",Y38)))</formula>
    </cfRule>
  </conditionalFormatting>
  <conditionalFormatting sqref="Y38:Y49">
    <cfRule type="containsText" dxfId="20" priority="24" operator="containsText" text="Caritas">
      <formula>NOT(ISERROR(SEARCH("Caritas",Y38)))</formula>
    </cfRule>
  </conditionalFormatting>
  <conditionalFormatting sqref="Y54:Y65">
    <cfRule type="containsText" dxfId="19" priority="19" operator="containsText" text="Hilfswerk">
      <formula>NOT(ISERROR(SEARCH("Hilfswerk",Y54)))</formula>
    </cfRule>
  </conditionalFormatting>
  <conditionalFormatting sqref="Y54:Y65">
    <cfRule type="containsText" dxfId="18" priority="17" operator="containsText" text="PBZ St. Pölten">
      <formula>NOT(ISERROR(SEARCH("PBZ St. Pölten",Y54)))</formula>
    </cfRule>
    <cfRule type="containsText" dxfId="17" priority="18" operator="containsText" text="Volkshilfe">
      <formula>NOT(ISERROR(SEARCH("Volkshilfe",Y54)))</formula>
    </cfRule>
  </conditionalFormatting>
  <conditionalFormatting sqref="Y54:Y65">
    <cfRule type="containsText" dxfId="16" priority="20" operator="containsText" text="Caritas">
      <formula>NOT(ISERROR(SEARCH("Caritas",Y54)))</formula>
    </cfRule>
  </conditionalFormatting>
  <conditionalFormatting sqref="Y70:Y81">
    <cfRule type="containsText" dxfId="15" priority="15" operator="containsText" text="Hilfswerk">
      <formula>NOT(ISERROR(SEARCH("Hilfswerk",Y70)))</formula>
    </cfRule>
  </conditionalFormatting>
  <conditionalFormatting sqref="Y70:Y81">
    <cfRule type="containsText" dxfId="14" priority="13" operator="containsText" text="PBZ St. Pölten">
      <formula>NOT(ISERROR(SEARCH("PBZ St. Pölten",Y70)))</formula>
    </cfRule>
    <cfRule type="containsText" dxfId="13" priority="14" operator="containsText" text="Volkshilfe">
      <formula>NOT(ISERROR(SEARCH("Volkshilfe",Y70)))</formula>
    </cfRule>
  </conditionalFormatting>
  <conditionalFormatting sqref="Y70:Y81">
    <cfRule type="containsText" dxfId="12" priority="16" operator="containsText" text="Caritas">
      <formula>NOT(ISERROR(SEARCH("Caritas",Y70)))</formula>
    </cfRule>
  </conditionalFormatting>
  <conditionalFormatting sqref="Y86:Y97">
    <cfRule type="containsText" dxfId="11" priority="11" operator="containsText" text="Hilfswerk">
      <formula>NOT(ISERROR(SEARCH("Hilfswerk",Y86)))</formula>
    </cfRule>
  </conditionalFormatting>
  <conditionalFormatting sqref="Y86:Y97">
    <cfRule type="containsText" dxfId="10" priority="9" operator="containsText" text="PBZ St. Pölten">
      <formula>NOT(ISERROR(SEARCH("PBZ St. Pölten",Y86)))</formula>
    </cfRule>
    <cfRule type="containsText" dxfId="9" priority="10" operator="containsText" text="Volkshilfe">
      <formula>NOT(ISERROR(SEARCH("Volkshilfe",Y86)))</formula>
    </cfRule>
  </conditionalFormatting>
  <conditionalFormatting sqref="Y86:Y97">
    <cfRule type="containsText" dxfId="8" priority="12" operator="containsText" text="Caritas">
      <formula>NOT(ISERROR(SEARCH("Caritas",Y86)))</formula>
    </cfRule>
  </conditionalFormatting>
  <conditionalFormatting sqref="Y102:Y113">
    <cfRule type="containsText" dxfId="7" priority="7" operator="containsText" text="Hilfswerk">
      <formula>NOT(ISERROR(SEARCH("Hilfswerk",Y102)))</formula>
    </cfRule>
  </conditionalFormatting>
  <conditionalFormatting sqref="Y102:Y113">
    <cfRule type="containsText" dxfId="6" priority="5" operator="containsText" text="PBZ St. Pölten">
      <formula>NOT(ISERROR(SEARCH("PBZ St. Pölten",Y102)))</formula>
    </cfRule>
    <cfRule type="containsText" dxfId="5" priority="6" operator="containsText" text="Volkshilfe">
      <formula>NOT(ISERROR(SEARCH("Volkshilfe",Y102)))</formula>
    </cfRule>
  </conditionalFormatting>
  <conditionalFormatting sqref="Y102:Y113">
    <cfRule type="containsText" dxfId="4" priority="8" operator="containsText" text="Caritas">
      <formula>NOT(ISERROR(SEARCH("Caritas",Y102)))</formula>
    </cfRule>
  </conditionalFormatting>
  <conditionalFormatting sqref="Y118:Y129">
    <cfRule type="containsText" dxfId="3" priority="3" operator="containsText" text="Hilfswerk">
      <formula>NOT(ISERROR(SEARCH("Hilfswerk",Y118)))</formula>
    </cfRule>
  </conditionalFormatting>
  <conditionalFormatting sqref="Y118:Y129">
    <cfRule type="containsText" dxfId="2" priority="1" operator="containsText" text="PBZ St. Pölten">
      <formula>NOT(ISERROR(SEARCH("PBZ St. Pölten",Y118)))</formula>
    </cfRule>
    <cfRule type="containsText" dxfId="1" priority="2" operator="containsText" text="Volkshilfe">
      <formula>NOT(ISERROR(SEARCH("Volkshilfe",Y118)))</formula>
    </cfRule>
  </conditionalFormatting>
  <conditionalFormatting sqref="Y118:Y129">
    <cfRule type="containsText" dxfId="0" priority="4" operator="containsText" text="Caritas">
      <formula>NOT(ISERROR(SEARCH("Caritas",Y118)))</formula>
    </cfRule>
  </conditionalFormatting>
  <dataValidations count="2">
    <dataValidation type="list" allowBlank="1" showInputMessage="1" showErrorMessage="1" sqref="S102:S113 I22:I33 I38:I49 I54:I65 I70:I81 I86:I97 I102:I113 I118:I129 S118:S129 S6:S17 S22:S33 S38:S49 S54:S65 S70:S81 S86:S97 I6:I17">
      <formula1>"ja, nein"</formula1>
    </dataValidation>
    <dataValidation type="list" allowBlank="1" showInputMessage="1" showErrorMessage="1" sqref="E6:E17 Y102:Y113 Y118:Y129 E38:E49 E54:E65 E70:E81 E86:E97 E118:E129 E102:E113 O118:O129 O102:O113 O86:O97 O70:O81 O54:O65 O38:O49 O22:O33 O6:O17 Y6:Y17 Y38:Y49 E22:E33 Y54:Y65 Y70:Y81 Y86:Y97 Y22:Y33">
      <formula1>"Caritas, Hilfswerk, PBZ St. Pölten, Volkshilfe"</formula1>
    </dataValidation>
  </dataValidations>
  <pageMargins left="0.7" right="0.7" top="0.78740157499999996" bottom="0.78740157499999996" header="0.3" footer="0.3"/>
  <pageSetup paperSize="8" scale="2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workbookViewId="0">
      <selection activeCell="C9" sqref="C9"/>
    </sheetView>
  </sheetViews>
  <sheetFormatPr baseColWidth="10" defaultColWidth="11.42578125" defaultRowHeight="15" x14ac:dyDescent="0.25"/>
  <cols>
    <col min="2" max="2" width="15.140625" bestFit="1" customWidth="1"/>
    <col min="3" max="3" width="14.42578125" bestFit="1" customWidth="1"/>
    <col min="4" max="4" width="12.7109375" bestFit="1" customWidth="1"/>
  </cols>
  <sheetData>
    <row r="1" spans="2:5" ht="15.75" thickBot="1" x14ac:dyDescent="0.3"/>
    <row r="2" spans="2:5" ht="15.75" thickBot="1" x14ac:dyDescent="0.3">
      <c r="B2" s="97" t="s">
        <v>236</v>
      </c>
      <c r="C2" s="98"/>
      <c r="D2" s="98"/>
      <c r="E2" s="99"/>
    </row>
    <row r="3" spans="2:5" ht="15.75" thickBot="1" x14ac:dyDescent="0.3">
      <c r="B3" s="24" t="s">
        <v>237</v>
      </c>
      <c r="C3" s="25" t="s">
        <v>238</v>
      </c>
      <c r="D3" s="26" t="s">
        <v>239</v>
      </c>
      <c r="E3" s="24" t="s">
        <v>240</v>
      </c>
    </row>
    <row r="4" spans="2:5" x14ac:dyDescent="0.25">
      <c r="B4" s="27" t="s">
        <v>98</v>
      </c>
      <c r="C4" s="28">
        <f>COUNTIF('Planung Info-Points'!E6:Y129,"Caritas")</f>
        <v>81</v>
      </c>
      <c r="D4" s="29">
        <f>E4-C4</f>
        <v>1.5</v>
      </c>
      <c r="E4" s="30">
        <f>'Feiertage Zuteilung'!H3</f>
        <v>82.5</v>
      </c>
    </row>
    <row r="5" spans="2:5" x14ac:dyDescent="0.25">
      <c r="B5" s="31" t="s">
        <v>241</v>
      </c>
      <c r="C5" s="32">
        <f>COUNTIF('Planung Info-Points'!E6:Y129,"Hilfswerk")</f>
        <v>101</v>
      </c>
      <c r="D5" s="33">
        <f>E5-C5</f>
        <v>-18.5</v>
      </c>
      <c r="E5" s="30">
        <f>'Feiertage Zuteilung'!H4</f>
        <v>82.5</v>
      </c>
    </row>
    <row r="6" spans="2:5" x14ac:dyDescent="0.25">
      <c r="B6" s="34" t="s">
        <v>161</v>
      </c>
      <c r="C6" s="35">
        <f>COUNTIF('Planung Info-Points'!E6:Y129,"PBZ St. Pölten")</f>
        <v>16</v>
      </c>
      <c r="D6" s="36">
        <f>E6-C6</f>
        <v>11.5</v>
      </c>
      <c r="E6" s="37">
        <f>Tabelle1[[#This Row],[Anzahl Info-Points]]</f>
        <v>27.5</v>
      </c>
    </row>
    <row r="7" spans="2:5" ht="15.75" thickBot="1" x14ac:dyDescent="0.3">
      <c r="B7" s="38" t="s">
        <v>242</v>
      </c>
      <c r="C7" s="39">
        <f>COUNTIF('Planung Info-Points'!A1:AB169,"Volkshilfe")</f>
        <v>75</v>
      </c>
      <c r="D7" s="40">
        <f>E7-C7</f>
        <v>7.5</v>
      </c>
      <c r="E7" s="41">
        <f>'Feiertage Zuteilung'!H5</f>
        <v>82.5</v>
      </c>
    </row>
    <row r="8" spans="2:5" ht="15.75" thickBot="1" x14ac:dyDescent="0.3">
      <c r="B8" s="42" t="s">
        <v>243</v>
      </c>
      <c r="C8" s="43">
        <f>SUM(C4:C7)</f>
        <v>273</v>
      </c>
      <c r="D8" s="44">
        <f>SUM(D4:D7)</f>
        <v>2</v>
      </c>
      <c r="E8" s="24">
        <f>SUM(E4:E7)</f>
        <v>275</v>
      </c>
    </row>
  </sheetData>
  <mergeCells count="1">
    <mergeCell ref="B2:E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G28" sqref="G28"/>
    </sheetView>
  </sheetViews>
  <sheetFormatPr baseColWidth="10" defaultColWidth="11.42578125" defaultRowHeight="15" x14ac:dyDescent="0.25"/>
  <cols>
    <col min="1" max="1" width="6.140625" customWidth="1"/>
    <col min="2" max="2" width="13.42578125" customWidth="1"/>
    <col min="3" max="3" width="21" customWidth="1"/>
    <col min="4" max="4" width="21.42578125" customWidth="1"/>
    <col min="5" max="5" width="16.7109375" customWidth="1"/>
    <col min="6" max="6" width="15.7109375" customWidth="1"/>
    <col min="7" max="8" width="23.7109375" customWidth="1"/>
    <col min="9" max="9" width="15.28515625" customWidth="1"/>
    <col min="10" max="10" width="15.7109375" customWidth="1"/>
    <col min="11" max="11" width="27.140625" customWidth="1"/>
    <col min="12" max="12" width="24.5703125" customWidth="1"/>
  </cols>
  <sheetData>
    <row r="1" spans="1:12" ht="16.5" thickBot="1" x14ac:dyDescent="0.3">
      <c r="A1" s="45" t="s">
        <v>244</v>
      </c>
      <c r="F1" s="45" t="s">
        <v>245</v>
      </c>
    </row>
    <row r="2" spans="1:12" ht="16.5" thickBot="1" x14ac:dyDescent="0.3">
      <c r="A2" s="24" t="s">
        <v>246</v>
      </c>
      <c r="B2" s="46" t="s">
        <v>247</v>
      </c>
      <c r="C2" s="47" t="s">
        <v>88</v>
      </c>
      <c r="D2" s="24" t="s">
        <v>248</v>
      </c>
      <c r="F2" s="48" t="s">
        <v>249</v>
      </c>
      <c r="G2" s="49" t="s">
        <v>250</v>
      </c>
      <c r="H2" s="48" t="s">
        <v>251</v>
      </c>
    </row>
    <row r="3" spans="1:12" x14ac:dyDescent="0.25">
      <c r="A3" s="50">
        <f>WEEKNUM(Tabelle2[[#This Row],[Datum]],2)</f>
        <v>1</v>
      </c>
      <c r="B3" s="51" t="s">
        <v>252</v>
      </c>
      <c r="C3" s="52" t="s">
        <v>253</v>
      </c>
      <c r="D3" s="53" t="s">
        <v>254</v>
      </c>
      <c r="F3" s="54" t="s">
        <v>255</v>
      </c>
      <c r="G3" s="55">
        <v>0.3</v>
      </c>
      <c r="H3" s="58">
        <f>(Tabelle1[[#Totals],[Anzahl Info-Points]]-$H$7)*Tabelle1[[#This Row],[% ]]</f>
        <v>82.5</v>
      </c>
    </row>
    <row r="4" spans="1:12" x14ac:dyDescent="0.25">
      <c r="A4" s="53">
        <f>WEEKNUM(Tabelle2[[#This Row],[Datum]],2)</f>
        <v>2</v>
      </c>
      <c r="B4" s="51" t="s">
        <v>256</v>
      </c>
      <c r="C4" s="52" t="s">
        <v>257</v>
      </c>
      <c r="D4" s="53" t="s">
        <v>258</v>
      </c>
      <c r="F4" s="56" t="s">
        <v>259</v>
      </c>
      <c r="G4" s="57">
        <v>0.3</v>
      </c>
      <c r="H4" s="58">
        <f>(Tabelle1[[#Totals],[Anzahl Info-Points]]-H7)*G4</f>
        <v>82.5</v>
      </c>
    </row>
    <row r="5" spans="1:12" x14ac:dyDescent="0.25">
      <c r="A5" s="53">
        <f>WEEKNUM(Tabelle2[[#This Row],[Datum]],2)</f>
        <v>14</v>
      </c>
      <c r="B5" s="51" t="s">
        <v>260</v>
      </c>
      <c r="C5" s="52">
        <v>43923</v>
      </c>
      <c r="D5" s="53" t="s">
        <v>261</v>
      </c>
      <c r="F5" s="56" t="s">
        <v>262</v>
      </c>
      <c r="G5" s="57">
        <v>0.3</v>
      </c>
      <c r="H5" s="58">
        <f>(Tabelle1[[#Totals],[Anzahl Info-Points]]-H7)*G5</f>
        <v>82.5</v>
      </c>
    </row>
    <row r="6" spans="1:12" x14ac:dyDescent="0.25">
      <c r="A6" s="53">
        <f>WEEKNUM(Tabelle2[[#This Row],[Datum]],2)</f>
        <v>14</v>
      </c>
      <c r="B6" s="51" t="s">
        <v>263</v>
      </c>
      <c r="C6" s="52">
        <v>43926</v>
      </c>
      <c r="D6" s="53" t="s">
        <v>264</v>
      </c>
      <c r="F6" s="56" t="s">
        <v>265</v>
      </c>
      <c r="G6" s="57">
        <v>0.1</v>
      </c>
      <c r="H6" s="84">
        <f>(Tabelle1[[#Totals],[Anzahl Info-Points]]-H7)*G6</f>
        <v>27.5</v>
      </c>
    </row>
    <row r="7" spans="1:12" ht="15.75" thickBot="1" x14ac:dyDescent="0.3">
      <c r="A7" s="53">
        <f>WEEKNUM(Tabelle2[[#This Row],[Datum]],2)</f>
        <v>18</v>
      </c>
      <c r="B7" s="51" t="s">
        <v>266</v>
      </c>
      <c r="C7" s="52" t="s">
        <v>267</v>
      </c>
      <c r="D7" s="53" t="s">
        <v>268</v>
      </c>
      <c r="F7" s="56" t="s">
        <v>269</v>
      </c>
      <c r="G7" s="75"/>
      <c r="H7" s="59">
        <f>COUNTIF('Planung Info-Points'!A:AB,"entfällt")</f>
        <v>13</v>
      </c>
    </row>
    <row r="8" spans="1:12" ht="15.75" thickBot="1" x14ac:dyDescent="0.3">
      <c r="A8" s="53">
        <f>WEEKNUM(Tabelle2[[#This Row],[Datum]],2)</f>
        <v>20</v>
      </c>
      <c r="B8" s="51" t="s">
        <v>270</v>
      </c>
      <c r="C8" s="52">
        <v>43964</v>
      </c>
      <c r="D8" s="53" t="s">
        <v>271</v>
      </c>
      <c r="F8" s="60" t="s">
        <v>243</v>
      </c>
      <c r="G8" s="61"/>
      <c r="H8" s="62">
        <f>COUNT('Planung Info-Points'!B6:B17,'Planung Info-Points'!B22:B33,'Planung Info-Points'!B38:B49,'Planung Info-Points'!B54:B65,'Planung Info-Points'!B70:B81,'Planung Info-Points'!B86:B97,'Planung Info-Points'!B102:B113,'Planung Info-Points'!B118:B129,'Planung Info-Points'!L118:L129,'Planung Info-Points'!L102:L113,'Planung Info-Points'!L86:L97,'Planung Info-Points'!L70:L81,'Planung Info-Points'!L54:L65,'Planung Info-Points'!L38:L49,'Planung Info-Points'!L22:L33,'Planung Info-Points'!L6:L17,'Planung Info-Points'!V6:V17,'Planung Info-Points'!V22:V33,'Planung Info-Points'!V38:V49,'Planung Info-Points'!V54:V65,'Planung Info-Points'!V70:V81,'Planung Info-Points'!V86:V97,'Planung Info-Points'!V102:V113,'Planung Info-Points'!V118:V129)</f>
        <v>288</v>
      </c>
    </row>
    <row r="9" spans="1:12" x14ac:dyDescent="0.25">
      <c r="A9" s="53">
        <f>WEEKNUM(Tabelle2[[#This Row],[Datum]],2)</f>
        <v>21</v>
      </c>
      <c r="B9" s="51" t="s">
        <v>263</v>
      </c>
      <c r="C9" s="52">
        <v>43975</v>
      </c>
      <c r="D9" s="53" t="s">
        <v>136</v>
      </c>
      <c r="K9" s="63"/>
      <c r="L9" s="64"/>
    </row>
    <row r="10" spans="1:12" x14ac:dyDescent="0.25">
      <c r="A10" s="53">
        <f>WEEKNUM(Tabelle2[[#This Row],[Datum]],2)</f>
        <v>23</v>
      </c>
      <c r="B10" s="51" t="s">
        <v>270</v>
      </c>
      <c r="C10" s="52">
        <v>43985</v>
      </c>
      <c r="D10" s="53" t="s">
        <v>272</v>
      </c>
      <c r="L10" s="63"/>
    </row>
    <row r="11" spans="1:12" x14ac:dyDescent="0.25">
      <c r="A11" s="53">
        <f>WEEKNUM(Tabelle2[[#This Row],[Datum]],2)</f>
        <v>33</v>
      </c>
      <c r="B11" s="51" t="s">
        <v>273</v>
      </c>
      <c r="C11" s="52">
        <v>44058</v>
      </c>
      <c r="D11" s="53" t="s">
        <v>274</v>
      </c>
      <c r="L11" s="63"/>
    </row>
    <row r="12" spans="1:12" x14ac:dyDescent="0.25">
      <c r="A12" s="53">
        <f>WEEKNUM(Tabelle2[[#This Row],[Datum]],2)</f>
        <v>44</v>
      </c>
      <c r="B12" s="51" t="s">
        <v>275</v>
      </c>
      <c r="C12" s="52" t="s">
        <v>276</v>
      </c>
      <c r="D12" s="53" t="s">
        <v>154</v>
      </c>
      <c r="L12" s="63"/>
    </row>
    <row r="13" spans="1:12" x14ac:dyDescent="0.25">
      <c r="A13" s="53">
        <f>WEEKNUM(Tabelle2[[#This Row],[Datum]],2)</f>
        <v>44</v>
      </c>
      <c r="B13" s="51" t="s">
        <v>263</v>
      </c>
      <c r="C13" s="52" t="s">
        <v>277</v>
      </c>
      <c r="D13" s="53" t="s">
        <v>278</v>
      </c>
      <c r="G13" s="52"/>
      <c r="H13" s="52"/>
    </row>
    <row r="14" spans="1:12" x14ac:dyDescent="0.25">
      <c r="A14" s="53">
        <f>WEEKNUM(Tabelle2[[#This Row],[Datum]],2)</f>
        <v>46</v>
      </c>
      <c r="B14" s="51" t="s">
        <v>263</v>
      </c>
      <c r="C14" s="52" t="s">
        <v>279</v>
      </c>
      <c r="D14" s="53" t="s">
        <v>280</v>
      </c>
      <c r="G14" s="52"/>
      <c r="H14" s="52"/>
    </row>
    <row r="15" spans="1:12" ht="15.75" thickBot="1" x14ac:dyDescent="0.3">
      <c r="A15" s="65">
        <f>WEEKNUM(Tabelle2[[#This Row],[Datum]],2)</f>
        <v>50</v>
      </c>
      <c r="B15" s="51" t="s">
        <v>281</v>
      </c>
      <c r="C15" s="52" t="s">
        <v>282</v>
      </c>
      <c r="D15" s="65" t="s">
        <v>283</v>
      </c>
      <c r="G15" s="52"/>
      <c r="H15" s="52"/>
    </row>
    <row r="16" spans="1:12" x14ac:dyDescent="0.25">
      <c r="G16" s="52"/>
      <c r="H16" s="52"/>
    </row>
    <row r="17" spans="1:8" ht="15.75" thickBot="1" x14ac:dyDescent="0.3">
      <c r="G17" s="52"/>
      <c r="H17" s="52"/>
    </row>
    <row r="18" spans="1:8" ht="15.75" thickBot="1" x14ac:dyDescent="0.3">
      <c r="A18" s="66" t="s">
        <v>246</v>
      </c>
      <c r="B18" s="46" t="s">
        <v>284</v>
      </c>
      <c r="C18" s="67" t="s">
        <v>88</v>
      </c>
      <c r="D18" s="24" t="s">
        <v>285</v>
      </c>
      <c r="G18" s="52"/>
      <c r="H18" s="52"/>
    </row>
    <row r="19" spans="1:8" x14ac:dyDescent="0.25">
      <c r="A19" s="68">
        <v>1</v>
      </c>
      <c r="B19" s="69"/>
      <c r="C19" s="72" t="s">
        <v>286</v>
      </c>
      <c r="D19" s="53" t="s">
        <v>287</v>
      </c>
      <c r="G19" s="52"/>
      <c r="H19" s="52"/>
    </row>
    <row r="20" spans="1:8" x14ac:dyDescent="0.25">
      <c r="A20" s="71"/>
      <c r="B20" s="69"/>
      <c r="C20" s="72" t="s">
        <v>288</v>
      </c>
      <c r="D20" s="53" t="s">
        <v>289</v>
      </c>
      <c r="G20" s="52"/>
      <c r="H20" s="52"/>
    </row>
    <row r="21" spans="1:8" x14ac:dyDescent="0.25">
      <c r="A21" s="73"/>
      <c r="B21" s="69"/>
      <c r="C21" s="70" t="s">
        <v>290</v>
      </c>
      <c r="D21" s="53" t="s">
        <v>291</v>
      </c>
      <c r="G21" s="52"/>
      <c r="H21" s="52"/>
    </row>
    <row r="22" spans="1:8" x14ac:dyDescent="0.25">
      <c r="A22" s="71"/>
      <c r="B22" s="69"/>
      <c r="C22" s="70" t="s">
        <v>292</v>
      </c>
      <c r="D22" s="53" t="s">
        <v>293</v>
      </c>
      <c r="G22" s="52"/>
      <c r="H22" s="52"/>
    </row>
    <row r="23" spans="1:8" ht="15.75" thickBot="1" x14ac:dyDescent="0.3">
      <c r="A23" s="73"/>
      <c r="B23" s="69"/>
      <c r="C23" s="72" t="s">
        <v>294</v>
      </c>
      <c r="D23" s="53" t="s">
        <v>295</v>
      </c>
      <c r="G23" s="52"/>
      <c r="H23" s="52"/>
    </row>
    <row r="24" spans="1:8" ht="15.75" thickBot="1" x14ac:dyDescent="0.3">
      <c r="A24" s="74"/>
      <c r="B24" s="69"/>
      <c r="C24" s="83" t="s">
        <v>296</v>
      </c>
      <c r="D24" s="24" t="s">
        <v>297</v>
      </c>
      <c r="G24" s="52"/>
      <c r="H24" s="52"/>
    </row>
    <row r="25" spans="1:8" ht="15.75" thickBot="1" x14ac:dyDescent="0.3">
      <c r="A25" s="74"/>
      <c r="B25" s="69"/>
      <c r="C25" s="72" t="s">
        <v>298</v>
      </c>
      <c r="D25" s="65" t="s">
        <v>287</v>
      </c>
      <c r="G25" s="52"/>
      <c r="H25" s="52"/>
    </row>
  </sheetData>
  <pageMargins left="0.7" right="0.7" top="0.78740157499999996" bottom="0.78740157499999996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BF59F3F747734B8497BCE05E995EED" ma:contentTypeVersion="" ma:contentTypeDescription="Ein neues Dokument erstellen." ma:contentTypeScope="" ma:versionID="d21b998dfe068c32a5865f999c0b2384">
  <xsd:schema xmlns:xsd="http://www.w3.org/2001/XMLSchema" xmlns:xs="http://www.w3.org/2001/XMLSchema" xmlns:p="http://schemas.microsoft.com/office/2006/metadata/properties" xmlns:ns2="70fe80f8-79de-4abf-a650-4afb71808df6" targetNamespace="http://schemas.microsoft.com/office/2006/metadata/properties" ma:root="true" ma:fieldsID="1f34bfb043b3730cdd53d5aa9dd32878" ns2:_="">
    <xsd:import namespace="70fe80f8-79de-4abf-a650-4afb71808df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e80f8-79de-4abf-a650-4afb71808d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198983-4817-480A-88FC-8361B317AE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fe80f8-79de-4abf-a650-4afb71808d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B55B7D-54BE-4E8A-BACC-6BF5E49325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860E85-8FFD-49C8-A852-3B0738870FAC}">
  <ds:schemaRefs>
    <ds:schemaRef ds:uri="70fe80f8-79de-4abf-a650-4afb71808df6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neu</vt:lpstr>
      <vt:lpstr>Planung Info-Points</vt:lpstr>
      <vt:lpstr>Tabelle1</vt:lpstr>
      <vt:lpstr>aktueller Stand Zuteilung</vt:lpstr>
      <vt:lpstr>Feiertage Zuteilung</vt:lpstr>
    </vt:vector>
  </TitlesOfParts>
  <Manager/>
  <Company>NOEGKK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Linz, Melanie</dc:creator>
  <cp:keywords/>
  <dc:description/>
  <cp:lastModifiedBy>Strzyzowski Ulrike (OeRK)</cp:lastModifiedBy>
  <cp:revision/>
  <dcterms:created xsi:type="dcterms:W3CDTF">2019-08-06T04:59:33Z</dcterms:created>
  <dcterms:modified xsi:type="dcterms:W3CDTF">2021-05-25T13:19:34Z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0x01010061BF59F3F747734B8497BCE05E995EED</vt:lpwstr>
  </property>
</Properties>
</file>